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d.docs.live.net/1ba2a0135d737423/BDX/BDX FOLDERS/4 BDX MARKETING/"/>
    </mc:Choice>
  </mc:AlternateContent>
  <xr:revisionPtr revIDLastSave="933" documentId="14_{1D02241D-5D77-47C1-9417-961BD916853B}" xr6:coauthVersionLast="47" xr6:coauthVersionMax="47" xr10:uidLastSave="{36727ED2-388F-4356-AD13-7B32203E4BD1}"/>
  <bookViews>
    <workbookView xWindow="-120" yWindow="-120" windowWidth="20730" windowHeight="11160" tabRatio="925" firstSheet="2" activeTab="2" xr2:uid="{1B025BED-7C90-4637-85B6-90FD28BD5F64}"/>
  </bookViews>
  <sheets>
    <sheet name="INTRO" sheetId="1" state="hidden" r:id="rId1"/>
    <sheet name="Sheet1" sheetId="3" state="hidden" r:id="rId2"/>
    <sheet name="B-BBEE Guide" sheetId="4" r:id="rId3"/>
    <sheet name="Infogram" sheetId="2" state="hidden" r:id="rId4"/>
    <sheet name="EME - Annexure A" sheetId="5" r:id="rId5"/>
    <sheet name="EME - Annexure B" sheetId="6" r:id="rId6"/>
    <sheet name="QSE - Annexure C" sheetId="7" r:id="rId7"/>
    <sheet name="QSE - Annexure D" sheetId="8" r:id="rId8"/>
    <sheet name="QSE - Annexure E" sheetId="10" r:id="rId9"/>
    <sheet name="GEN - Annexure F" sheetId="11" r:id="rId10"/>
    <sheet name="QSE - Annexure G" sheetId="12" r:id="rId11"/>
    <sheet name="GEN - Annexure H" sheetId="13" r:id="rId12"/>
  </sheets>
  <definedNames>
    <definedName name="_xlnm.Print_Area" localSheetId="4">'EME - Annexure A'!$H$5:$AN$111</definedName>
    <definedName name="_xlnm.Print_Area" localSheetId="5">'EME - Annexure B'!$H$5:$AN$111</definedName>
    <definedName name="_xlnm.Print_Area" localSheetId="9">'GEN - Annexure F'!$C$1:$K$86</definedName>
    <definedName name="_xlnm.Print_Area" localSheetId="11">'GEN - Annexure H'!$C$1:$K$79</definedName>
    <definedName name="_xlnm.Print_Area" localSheetId="3">Infogram!$B$2:$AJ$41</definedName>
    <definedName name="_xlnm.Print_Area" localSheetId="6">'QSE - Annexure C'!$H$5:$AN$109</definedName>
    <definedName name="_xlnm.Print_Area" localSheetId="7">'QSE - Annexure D'!$H$5:$AN$109</definedName>
    <definedName name="_xlnm.Print_Area" localSheetId="8">'QSE - Annexure E'!$C$1:$K$58</definedName>
    <definedName name="_xlnm.Print_Area" localSheetId="10">'QSE - Annexure G'!$C$1:$K$68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18" i="4" l="1"/>
  <c r="W20" i="4"/>
  <c r="K55" i="13"/>
  <c r="K45" i="13"/>
  <c r="K30" i="13"/>
  <c r="K18" i="13"/>
  <c r="K6" i="13"/>
  <c r="K60" i="12"/>
  <c r="K59" i="12"/>
  <c r="K50" i="12"/>
  <c r="K43" i="12"/>
  <c r="K28" i="12"/>
  <c r="K17" i="12"/>
  <c r="K61" i="11"/>
  <c r="K51" i="11"/>
  <c r="K33" i="11"/>
  <c r="K18" i="11"/>
  <c r="K6" i="11"/>
  <c r="K50" i="10"/>
  <c r="K49" i="10"/>
  <c r="K40" i="10"/>
  <c r="K33" i="10"/>
  <c r="K25" i="10"/>
  <c r="K73" i="13" l="1"/>
  <c r="K79" i="11"/>
  <c r="AT90" i="8"/>
  <c r="AS90" i="8"/>
  <c r="AS90" i="7"/>
  <c r="AT90" i="7"/>
  <c r="V39" i="4"/>
  <c r="V37" i="4"/>
  <c r="V35" i="4"/>
  <c r="V30" i="4"/>
  <c r="V28" i="4"/>
  <c r="V26" i="4"/>
  <c r="AU90" i="6"/>
  <c r="AT90" i="6"/>
  <c r="AS90" i="6"/>
  <c r="W30" i="4"/>
  <c r="AU90" i="5"/>
  <c r="AT90" i="5"/>
  <c r="AS90" i="5"/>
  <c r="V40" i="4" l="1"/>
  <c r="W28" i="4"/>
  <c r="T30" i="4"/>
  <c r="T28" i="4"/>
  <c r="T26" i="4"/>
  <c r="R39" i="4"/>
  <c r="R37" i="4"/>
  <c r="R35" i="4"/>
  <c r="Q35" i="4"/>
  <c r="Q39" i="4"/>
  <c r="Q37" i="4"/>
  <c r="T22" i="4"/>
  <c r="Q30" i="4"/>
  <c r="Q26" i="4"/>
  <c r="S30" i="4"/>
  <c r="S26" i="4"/>
  <c r="R30" i="4"/>
  <c r="R26" i="4"/>
  <c r="S22" i="4"/>
  <c r="R22" i="4"/>
  <c r="Q22" i="4"/>
  <c r="D30" i="4"/>
  <c r="D28" i="4"/>
  <c r="D26" i="4"/>
  <c r="Y51" i="4" l="1"/>
  <c r="Y50" i="4"/>
  <c r="Y47" i="4"/>
  <c r="Y49" i="4"/>
  <c r="Y48" i="4"/>
  <c r="T31" i="4"/>
  <c r="S28" i="4"/>
  <c r="S31" i="4" s="1"/>
  <c r="S32" i="4" s="1"/>
  <c r="Q28" i="4"/>
  <c r="Q31" i="4" s="1"/>
  <c r="Q32" i="4" s="1"/>
  <c r="R28" i="4"/>
  <c r="R31" i="4" s="1"/>
  <c r="R32" i="4" s="1"/>
  <c r="R40" i="4"/>
  <c r="Q40" i="4"/>
  <c r="W37" i="4"/>
  <c r="W39" i="4"/>
  <c r="W26" i="4"/>
  <c r="W35" i="4"/>
  <c r="C22" i="4"/>
  <c r="U22" i="4"/>
  <c r="W40" i="4" l="1"/>
  <c r="Q41" i="4" s="1"/>
  <c r="T32" i="4"/>
  <c r="C32" i="4" s="1"/>
  <c r="AA50" i="4"/>
  <c r="P50" i="4" s="1"/>
  <c r="AA48" i="4"/>
  <c r="P48" i="4" s="1"/>
  <c r="AA51" i="4"/>
  <c r="P51" i="4" s="1"/>
  <c r="AA49" i="4"/>
  <c r="P49" i="4" s="1"/>
  <c r="P47" i="4"/>
  <c r="Y43" i="4"/>
  <c r="P43" i="4" s="1"/>
  <c r="Y44" i="4"/>
  <c r="P44" i="4" s="1"/>
  <c r="Y45" i="4"/>
  <c r="P45" i="4" s="1"/>
  <c r="Y46" i="4"/>
  <c r="P46" i="4" s="1"/>
  <c r="V41" i="4" l="1"/>
  <c r="C47" i="4" s="1"/>
  <c r="U32" i="4"/>
  <c r="P32" i="4" s="1"/>
  <c r="P41" i="4" s="1"/>
  <c r="C43" i="4" l="1"/>
  <c r="C45" i="4"/>
</calcChain>
</file>

<file path=xl/sharedStrings.xml><?xml version="1.0" encoding="utf-8"?>
<sst xmlns="http://schemas.openxmlformats.org/spreadsheetml/2006/main" count="1031" uniqueCount="317">
  <si>
    <t xml:space="preserve">One important factor to remember is that the turnover threshold of whether an entity can do a B-BBEE Affidavit or if it must be verified against the B-BBEE Scorecard in order to obtain a B-BBEE Certificate depends on what the main business activity of the entity is, i.e from what business activity the majority of the entity's income is derived from. </t>
  </si>
  <si>
    <t>Estate Agencies/Brokers</t>
  </si>
  <si>
    <t>Property Management/Facilities Management Entities</t>
  </si>
  <si>
    <t>An entity's yearly turnover based on the latest financial figures establishes whether an entity is an Exempted Micro Enterprise (EME), a Qualifying Small Enterprise (QSE) or a Generic Enterprise.</t>
  </si>
  <si>
    <t>Entities with a turnover that is eligible as an Exempted Micro Enterprise (EME) can do a B-BBEE Affidavit regardless of what their percentage Black Ownership is. Entities with a turnover that is eligible as a Qualifying Small Enterprise (QSE) can also do a B-BBEE Affidavit if their Black Ownership percentage is 51% or more, if a QSE has less than 51% Black Ownership it needs to be verified against the B-BBEE Scorecard in order to obtain a B-BBEE Certificate. Entities with a turnover that is eligible as a Generic Enterprise cannot do a B-BBEE Affidavit regardless of their level of Black Ownership and needs to be verified against the B-BBEE Scorecard in order to obtain a B-BBEE Certificate.</t>
  </si>
  <si>
    <t>Generic Enterprise</t>
  </si>
  <si>
    <r>
      <t>Do a B-BBEE Affidavit</t>
    </r>
    <r>
      <rPr>
        <i/>
        <sz val="10"/>
        <color theme="1"/>
        <rFont val="Calibri"/>
        <family val="2"/>
        <scheme val="minor"/>
      </rPr>
      <t xml:space="preserve"> (free of charge)</t>
    </r>
  </si>
  <si>
    <t>Black Ownership is less than 51%</t>
  </si>
  <si>
    <t>Black Ownership is 51% or more</t>
  </si>
  <si>
    <r>
      <t xml:space="preserve">Obtain a B-BBEE Certificate </t>
    </r>
    <r>
      <rPr>
        <i/>
        <sz val="10"/>
        <color theme="1"/>
        <rFont val="Calibri"/>
        <family val="2"/>
        <scheme val="minor"/>
      </rPr>
      <t>(be verified against the Scorecard)</t>
    </r>
  </si>
  <si>
    <t>Turnover is less than R2.5 million</t>
  </si>
  <si>
    <t>Turnover is more than R35 Million</t>
  </si>
  <si>
    <t>Turnover is between R2.5 and R35 Million</t>
  </si>
  <si>
    <t>Exempted Micro Enterprise (EME)</t>
  </si>
  <si>
    <t>Qualifying Small Enterprise (QSE)</t>
  </si>
  <si>
    <r>
      <t xml:space="preserve">For Property based services entities it depends mainly on whether the majority of the income is derived from Property Management/Facilities Management services </t>
    </r>
    <r>
      <rPr>
        <b/>
        <sz val="11"/>
        <color theme="1"/>
        <rFont val="Calibri"/>
        <family val="2"/>
        <scheme val="minor"/>
      </rPr>
      <t>or</t>
    </r>
    <r>
      <rPr>
        <sz val="11"/>
        <color theme="1"/>
        <rFont val="Calibri"/>
        <family val="2"/>
        <scheme val="minor"/>
      </rPr>
      <t xml:space="preserve"> whether the majority income is derived from services as an Estate Agency/Broker.</t>
    </r>
  </si>
  <si>
    <t>yes</t>
  </si>
  <si>
    <t>no</t>
  </si>
  <si>
    <t>a.</t>
  </si>
  <si>
    <t>or</t>
  </si>
  <si>
    <t>b.</t>
  </si>
  <si>
    <t>c.</t>
  </si>
  <si>
    <t>P/M</t>
  </si>
  <si>
    <t>E/A</t>
  </si>
  <si>
    <t>EME</t>
  </si>
  <si>
    <t>white</t>
  </si>
  <si>
    <t>QSE</t>
  </si>
  <si>
    <t>GEN</t>
  </si>
  <si>
    <t>51%B</t>
  </si>
  <si>
    <t>100%B</t>
  </si>
  <si>
    <t>EME - Annexure A</t>
  </si>
  <si>
    <t xml:space="preserve">Complete, sign and commission the affidavit attached as </t>
  </si>
  <si>
    <t>ii - Prepare a portfolio of evidence to substantiate the quality and quantity of any contribution claimed on above scorecard</t>
  </si>
  <si>
    <t xml:space="preserve">i. -  Indicate to what extend you have contributed towards Black Economic Empowerment in terms of the to the criteria as defined in </t>
  </si>
  <si>
    <t xml:space="preserve">i.  -  Indicate to what extend you have contributed towards Black Economic Empowerment in terms of the to the criteria as defined in </t>
  </si>
  <si>
    <t xml:space="preserve"> - </t>
  </si>
  <si>
    <t>a valid EME Affidavit</t>
  </si>
  <si>
    <t>a valid QSE Affidavit</t>
  </si>
  <si>
    <t>a valid B-BBEE Certificate issued by a SANAS accredited verification agency</t>
  </si>
  <si>
    <r>
      <rPr>
        <b/>
        <sz val="14"/>
        <color rgb="FF00B050"/>
        <rFont val="Calibri"/>
        <family val="2"/>
        <scheme val="minor"/>
      </rPr>
      <t>STEP 1</t>
    </r>
    <r>
      <rPr>
        <b/>
        <sz val="14"/>
        <color theme="1"/>
        <rFont val="Calibri"/>
        <family val="2"/>
        <scheme val="minor"/>
      </rPr>
      <t xml:space="preserve">  -  Indicate where the majority of your income is derived from -</t>
    </r>
  </si>
  <si>
    <r>
      <t xml:space="preserve">If you are a Property Practinioner as defined in the Act, reference to a valid </t>
    </r>
    <r>
      <rPr>
        <b/>
        <i/>
        <sz val="11"/>
        <color theme="1"/>
        <rFont val="Calibri"/>
        <family val="2"/>
        <scheme val="minor"/>
      </rPr>
      <t>B-BBEE Certificate</t>
    </r>
    <r>
      <rPr>
        <sz val="11"/>
        <color theme="1"/>
        <rFont val="Calibri"/>
        <family val="2"/>
        <scheme val="minor"/>
      </rPr>
      <t xml:space="preserve"> means one of the following:</t>
    </r>
  </si>
  <si>
    <t>12 x months' Financial Period :</t>
  </si>
  <si>
    <t xml:space="preserve"> -  Indicate where the majority of your income is derived from -</t>
  </si>
  <si>
    <t xml:space="preserve"> - Indicate what the turnover of your Business was for your most recent</t>
  </si>
  <si>
    <t>STEP 2</t>
  </si>
  <si>
    <t>STEP 3</t>
  </si>
  <si>
    <t xml:space="preserve"> - Indicate what % Black Ownership applies in your Business -</t>
  </si>
  <si>
    <t>STEP 4</t>
  </si>
  <si>
    <t xml:space="preserve"> -  to demonstrate the B-BBEE Status of your Business you need to</t>
  </si>
  <si>
    <t>B-BBEE &amp; FIDELITY FUND CERTIFICATES</t>
  </si>
  <si>
    <r>
      <t xml:space="preserve">In order to obtain a Fidelity Fund Certificate (FFC), </t>
    </r>
    <r>
      <rPr>
        <b/>
        <i/>
        <sz val="12"/>
        <color theme="1"/>
        <rFont val="Calibri"/>
        <family val="2"/>
        <scheme val="minor"/>
      </rPr>
      <t>Property Practitioners</t>
    </r>
    <r>
      <rPr>
        <sz val="11"/>
        <color theme="1"/>
        <rFont val="Calibri"/>
        <family val="2"/>
        <scheme val="minor"/>
      </rPr>
      <t xml:space="preserve"> are now required to submit a valid B-BBEE Certificate with their FFC application. </t>
    </r>
  </si>
  <si>
    <r>
      <t xml:space="preserve">Black Ownership = </t>
    </r>
    <r>
      <rPr>
        <u/>
        <sz val="11"/>
        <color theme="1"/>
        <rFont val="Calibri"/>
        <family val="2"/>
        <scheme val="minor"/>
      </rPr>
      <t>less</t>
    </r>
    <r>
      <rPr>
        <sz val="11"/>
        <color theme="1"/>
        <rFont val="Calibri"/>
        <family val="2"/>
        <scheme val="minor"/>
      </rPr>
      <t xml:space="preserve"> than 51 %</t>
    </r>
  </si>
  <si>
    <r>
      <t xml:space="preserve">Black Ownership = 51% or </t>
    </r>
    <r>
      <rPr>
        <u/>
        <sz val="11"/>
        <color theme="1"/>
        <rFont val="Calibri"/>
        <family val="2"/>
        <scheme val="minor"/>
      </rPr>
      <t>more</t>
    </r>
    <r>
      <rPr>
        <sz val="11"/>
        <color theme="1"/>
        <rFont val="Calibri"/>
        <family val="2"/>
        <scheme val="minor"/>
      </rPr>
      <t xml:space="preserve"> but </t>
    </r>
    <r>
      <rPr>
        <u/>
        <sz val="11"/>
        <color theme="1"/>
        <rFont val="Calibri"/>
        <family val="2"/>
        <scheme val="minor"/>
      </rPr>
      <t>less</t>
    </r>
    <r>
      <rPr>
        <sz val="11"/>
        <color theme="1"/>
        <rFont val="Calibri"/>
        <family val="2"/>
        <scheme val="minor"/>
      </rPr>
      <t xml:space="preserve"> than 100%</t>
    </r>
  </si>
  <si>
    <r>
      <t xml:space="preserve">Black Ownership = </t>
    </r>
    <r>
      <rPr>
        <b/>
        <sz val="11"/>
        <color theme="1"/>
        <rFont val="Calibri"/>
        <family val="2"/>
        <scheme val="minor"/>
      </rPr>
      <t>100%</t>
    </r>
  </si>
  <si>
    <t>SWORN AFFIDAVIT – B-BBEE EXEMPTED MICRO ENTERPRISE</t>
  </si>
  <si>
    <t>I, the undersigned,</t>
  </si>
  <si>
    <t>Full name &amp; Surname</t>
  </si>
  <si>
    <t>complete in full</t>
  </si>
  <si>
    <t>Identity number</t>
  </si>
  <si>
    <t>Hereby declare under oath as follows:</t>
  </si>
  <si>
    <t xml:space="preserve">1. </t>
  </si>
  <si>
    <t>2.</t>
  </si>
  <si>
    <r>
      <t>Member / Director /</t>
    </r>
    <r>
      <rPr>
        <b/>
        <sz val="10"/>
        <color theme="1"/>
        <rFont val="Arial"/>
        <family val="2"/>
      </rPr>
      <t xml:space="preserve"> </t>
    </r>
    <r>
      <rPr>
        <sz val="10"/>
        <color theme="1"/>
        <rFont val="Arial"/>
        <family val="2"/>
      </rPr>
      <t>Owner</t>
    </r>
  </si>
  <si>
    <t xml:space="preserve"> authorised to act on its behalf:</t>
  </si>
  <si>
    <t>Enterprise Name:</t>
  </si>
  <si>
    <t xml:space="preserve">Trading Name (If </t>
  </si>
  <si>
    <t>Applicable):</t>
  </si>
  <si>
    <t>Registration Number:</t>
  </si>
  <si>
    <t>Vat Number (If applicable)</t>
  </si>
  <si>
    <t>Enterprise Physical</t>
  </si>
  <si>
    <t>Address:</t>
  </si>
  <si>
    <t>Type of Entity (CC, (Pty)</t>
  </si>
  <si>
    <t>Ltd, Sole Prop etc.):</t>
  </si>
  <si>
    <t>Nature of Business:</t>
  </si>
  <si>
    <t>Definition of “Black</t>
  </si>
  <si>
    <t>As per the Broad-Based Black Economic Empowerment Act 53 of 2003 as</t>
  </si>
  <si>
    <t>People”</t>
  </si>
  <si>
    <t>Amended by Act No 46 of 2013 “Black People” is a generic term which</t>
  </si>
  <si>
    <t>means Africans, Coloureds and Indians –</t>
  </si>
  <si>
    <t xml:space="preserve">(a) </t>
  </si>
  <si>
    <t>who are citizens of the Republic of South Africa by birth or</t>
  </si>
  <si>
    <t>descent; or</t>
  </si>
  <si>
    <t>(b)</t>
  </si>
  <si>
    <t xml:space="preserve">who became citizens of the Republic of South Africa by </t>
  </si>
  <si>
    <t>naturalisation-</t>
  </si>
  <si>
    <t>i.</t>
  </si>
  <si>
    <t>before 27 April 1994; or</t>
  </si>
  <si>
    <t>ii.</t>
  </si>
  <si>
    <t>on or after 27 April 1994 and who would have been</t>
  </si>
  <si>
    <t xml:space="preserve">entitled to acquire citizenship by naturalization prior to </t>
  </si>
  <si>
    <t>that date;”</t>
  </si>
  <si>
    <t xml:space="preserve">Definition of “Black </t>
  </si>
  <si>
    <t>“Black Designated Groups means:</t>
  </si>
  <si>
    <t>Designated Groups”</t>
  </si>
  <si>
    <t>unemployed black people not attending and not required by law</t>
  </si>
  <si>
    <t xml:space="preserve">to attend an educational institution and not awaiting admission </t>
  </si>
  <si>
    <t>to an educational institution;</t>
  </si>
  <si>
    <t xml:space="preserve">(b) </t>
  </si>
  <si>
    <t xml:space="preserve">Black people who are youth as defined in the National Youth </t>
  </si>
  <si>
    <t>Commission Act of 1996;</t>
  </si>
  <si>
    <t xml:space="preserve">(c) </t>
  </si>
  <si>
    <t xml:space="preserve">Black people who are persons with disabilities as defined in </t>
  </si>
  <si>
    <t xml:space="preserve">the Code of Good Practice on employment of people with </t>
  </si>
  <si>
    <t>disabilities issued under the Employment Equity Act;</t>
  </si>
  <si>
    <t xml:space="preserve">(d) </t>
  </si>
  <si>
    <t>Black people living in rural and under developed areas;</t>
  </si>
  <si>
    <t xml:space="preserve">(e) </t>
  </si>
  <si>
    <t xml:space="preserve">Black military veterans who qualifies to be called a military </t>
  </si>
  <si>
    <t>veteran in terms of the Military Veterans Act 18 of 2011;”</t>
  </si>
  <si>
    <t>3.</t>
  </si>
  <si>
    <t>I hereby declare under Oath that:</t>
  </si>
  <si>
    <t></t>
  </si>
  <si>
    <t xml:space="preserve">The Enterprise is </t>
  </si>
  <si>
    <r>
      <t xml:space="preserve">% </t>
    </r>
    <r>
      <rPr>
        <sz val="10"/>
        <color theme="1"/>
        <rFont val="Arial"/>
        <family val="2"/>
      </rPr>
      <t>Black Owned using the flow-through principle as per</t>
    </r>
  </si>
  <si>
    <t>Amended Code Series 100 of the Amended Codes of Good Practice issued under section 9</t>
  </si>
  <si>
    <t>(1) of B-BBEE Act No 53 of 2003 as Amended by Act No 46 of 2013,</t>
  </si>
  <si>
    <r>
      <t xml:space="preserve">% </t>
    </r>
    <r>
      <rPr>
        <sz val="10"/>
        <color theme="1"/>
        <rFont val="Arial"/>
        <family val="2"/>
      </rPr>
      <t>Black Female Owned as per Amended Code Series 100</t>
    </r>
  </si>
  <si>
    <t>of the Amended Codes of Good Practice issued under section 9 (1) of B-BBEE Act No 53 of</t>
  </si>
  <si>
    <t>2003 as Amended by Act No 46 of 2013,</t>
  </si>
  <si>
    <r>
      <t xml:space="preserve">% </t>
    </r>
    <r>
      <rPr>
        <sz val="10"/>
        <color theme="1"/>
        <rFont val="Arial"/>
        <family val="2"/>
      </rPr>
      <t>Black Designated Group Owned as per Amended Code</t>
    </r>
  </si>
  <si>
    <t>Series 100 of the Amended Codes of Good Practice issued under section 9 (1) of B-BBEE Act</t>
  </si>
  <si>
    <t>No 53 of 2003 as Amended by Act No 46 of 2013,</t>
  </si>
  <si>
    <r>
      <t xml:space="preserve">Black Designated Group Owned </t>
    </r>
    <r>
      <rPr>
        <sz val="11"/>
        <color theme="1"/>
        <rFont val="Calibri"/>
        <family val="2"/>
        <scheme val="minor"/>
      </rPr>
      <t>%</t>
    </r>
    <r>
      <rPr>
        <sz val="10"/>
        <color theme="1"/>
        <rFont val="Arial"/>
        <family val="2"/>
      </rPr>
      <t xml:space="preserve"> Breakdown as per the definition stated above:</t>
    </r>
  </si>
  <si>
    <t xml:space="preserve">Black Youth % = </t>
  </si>
  <si>
    <t>%</t>
  </si>
  <si>
    <t>Black Disabled % =</t>
  </si>
  <si>
    <t>Black Unemployed % =</t>
  </si>
  <si>
    <t>Black People living in Rural areas % =</t>
  </si>
  <si>
    <t>Black Military Veterans % =</t>
  </si>
  <si>
    <t>(DD/MM/YYYY), the annual Total</t>
  </si>
  <si>
    <t xml:space="preserve">  100% Black Owned</t>
  </si>
  <si>
    <r>
      <rPr>
        <b/>
        <sz val="10"/>
        <color theme="1"/>
        <rFont val="Arial"/>
        <family val="2"/>
      </rPr>
      <t>Level One</t>
    </r>
    <r>
      <rPr>
        <sz val="10"/>
        <color theme="1"/>
        <rFont val="Arial"/>
        <family val="2"/>
      </rPr>
      <t xml:space="preserve"> (135% B-BBEE procurement recognition</t>
    </r>
  </si>
  <si>
    <t>level)</t>
  </si>
  <si>
    <t xml:space="preserve">  At least 51% Black</t>
  </si>
  <si>
    <t xml:space="preserve">  Owned</t>
  </si>
  <si>
    <t>recognition level)</t>
  </si>
  <si>
    <t xml:space="preserve">  Less than 51% Black</t>
  </si>
  <si>
    <r>
      <rPr>
        <b/>
        <sz val="10"/>
        <color theme="1"/>
        <rFont val="Arial"/>
        <family val="2"/>
      </rPr>
      <t>Level Four</t>
    </r>
    <r>
      <rPr>
        <sz val="10"/>
        <color theme="1"/>
        <rFont val="Arial"/>
        <family val="2"/>
      </rPr>
      <t xml:space="preserve"> (100% B-BBEE procurement recognition</t>
    </r>
  </si>
  <si>
    <t>4.</t>
  </si>
  <si>
    <t>prescribed oath and consider the oath binding on my conscience and on the Owners of the</t>
  </si>
  <si>
    <t>Enterprise which I represent in this matter.</t>
  </si>
  <si>
    <t>5.</t>
  </si>
  <si>
    <t>The sworn affidavit will be valid for a period of 12 months from the date signed by</t>
  </si>
  <si>
    <t>commissioner.</t>
  </si>
  <si>
    <t>Deponent Signature:</t>
  </si>
  <si>
    <t>Date :</t>
  </si>
  <si>
    <t>Commissioner of Oaths</t>
  </si>
  <si>
    <t>Signature &amp; stamp</t>
  </si>
  <si>
    <t>Date:</t>
  </si>
  <si>
    <r>
      <t xml:space="preserve">The "Commissioner of Oaths" could be a police officer, auditor, lawyer or any person </t>
    </r>
    <r>
      <rPr>
        <b/>
        <u/>
        <sz val="14"/>
        <color rgb="FFFF0000"/>
        <rFont val="Times New Roman"/>
        <family val="1"/>
      </rPr>
      <t>commissioned</t>
    </r>
    <r>
      <rPr>
        <b/>
        <sz val="14"/>
        <color rgb="FFFF0000"/>
        <rFont val="Times New Roman"/>
        <family val="1"/>
      </rPr>
      <t xml:space="preserve"> to do so.</t>
    </r>
  </si>
  <si>
    <t>Complete in full</t>
  </si>
  <si>
    <t>Select the appropriate designation by underlining Member / Director / Owner</t>
  </si>
  <si>
    <r>
      <t xml:space="preserve">complete </t>
    </r>
    <r>
      <rPr>
        <b/>
        <u/>
        <sz val="11"/>
        <color rgb="FFFF0000"/>
        <rFont val="Calibri"/>
        <family val="2"/>
        <scheme val="minor"/>
      </rPr>
      <t>all 8</t>
    </r>
    <r>
      <rPr>
        <sz val="11"/>
        <color rgb="FFFF0000"/>
        <rFont val="Calibri"/>
        <family val="2"/>
        <scheme val="minor"/>
      </rPr>
      <t xml:space="preserve"> percentages even if the percentage is 0%</t>
    </r>
  </si>
  <si>
    <t>d.</t>
  </si>
  <si>
    <t>e.</t>
  </si>
  <si>
    <t>f.</t>
  </si>
  <si>
    <t>g.</t>
  </si>
  <si>
    <r>
      <t xml:space="preserve">complete latest / most recent financial year-end </t>
    </r>
    <r>
      <rPr>
        <b/>
        <sz val="11"/>
        <color rgb="FFFF0000"/>
        <rFont val="Calibri"/>
        <family val="2"/>
        <scheme val="minor"/>
      </rPr>
      <t>day</t>
    </r>
    <r>
      <rPr>
        <sz val="11"/>
        <color rgb="FFFF0000"/>
        <rFont val="Calibri"/>
        <family val="2"/>
        <scheme val="minor"/>
      </rPr>
      <t>, month &amp; year</t>
    </r>
  </si>
  <si>
    <r>
      <t xml:space="preserve">tick the one correct level with an </t>
    </r>
    <r>
      <rPr>
        <sz val="11"/>
        <rFont val="Calibri"/>
        <family val="2"/>
        <scheme val="minor"/>
      </rPr>
      <t>"</t>
    </r>
    <r>
      <rPr>
        <b/>
        <sz val="14"/>
        <rFont val="Calibri"/>
        <family val="2"/>
        <scheme val="minor"/>
      </rPr>
      <t>X</t>
    </r>
    <r>
      <rPr>
        <sz val="11"/>
        <rFont val="Calibri"/>
        <family val="2"/>
        <scheme val="minor"/>
      </rPr>
      <t>"</t>
    </r>
  </si>
  <si>
    <t xml:space="preserve"> I am a </t>
  </si>
  <si>
    <t xml:space="preserve"> / </t>
  </si>
  <si>
    <t>Director</t>
  </si>
  <si>
    <t>Owner</t>
  </si>
  <si>
    <t xml:space="preserve"> /</t>
  </si>
  <si>
    <r>
      <t>(</t>
    </r>
    <r>
      <rPr>
        <b/>
        <sz val="10"/>
        <color theme="1"/>
        <rFont val="Arial"/>
        <family val="2"/>
      </rPr>
      <t>Select one</t>
    </r>
    <r>
      <rPr>
        <sz val="10"/>
        <color theme="1"/>
        <rFont val="Arial"/>
        <family val="2"/>
      </rPr>
      <t xml:space="preserve">)  of the following enterprise and am duly </t>
    </r>
  </si>
  <si>
    <t>GUIDE TO COMPLETE THIS AFFIDAVIT</t>
  </si>
  <si>
    <r>
      <rPr>
        <b/>
        <u/>
        <sz val="9"/>
        <color rgb="FFFF0000"/>
        <rFont val="Calibri"/>
        <family val="2"/>
        <scheme val="minor"/>
      </rPr>
      <t>Note</t>
    </r>
    <r>
      <rPr>
        <sz val="8"/>
        <color rgb="FFFF0000"/>
        <rFont val="Calibri"/>
        <family val="2"/>
        <scheme val="minor"/>
      </rPr>
      <t xml:space="preserve"> : Black Owned = Black Male </t>
    </r>
    <r>
      <rPr>
        <b/>
        <i/>
        <sz val="9"/>
        <color rgb="FFFF0000"/>
        <rFont val="Calibri"/>
        <family val="2"/>
        <scheme val="minor"/>
      </rPr>
      <t>plus</t>
    </r>
    <r>
      <rPr>
        <sz val="8"/>
        <color rgb="FFFF0000"/>
        <rFont val="Calibri"/>
        <family val="2"/>
        <scheme val="minor"/>
      </rPr>
      <t xml:space="preserve"> Black Female</t>
    </r>
  </si>
  <si>
    <r>
      <t xml:space="preserve">               Black Female Owned = Black Females </t>
    </r>
    <r>
      <rPr>
        <b/>
        <i/>
        <sz val="9"/>
        <color rgb="FFFF0000"/>
        <rFont val="Calibri"/>
        <family val="2"/>
        <scheme val="minor"/>
      </rPr>
      <t>only</t>
    </r>
  </si>
  <si>
    <t>3.3.1</t>
  </si>
  <si>
    <t>3.3.2</t>
  </si>
  <si>
    <t>3.3.3</t>
  </si>
  <si>
    <t>3.3.4</t>
  </si>
  <si>
    <t>3.3.5</t>
  </si>
  <si>
    <r>
      <t xml:space="preserve"> Please Confirm on the below table the B-BBEE Level Contributor, </t>
    </r>
    <r>
      <rPr>
        <b/>
        <sz val="10"/>
        <color theme="1"/>
        <rFont val="Arial"/>
        <family val="2"/>
      </rPr>
      <t>by ticking the applicable</t>
    </r>
  </si>
  <si>
    <t xml:space="preserve"> Based on the Audited Financial Statements/Financial Statements and other information</t>
  </si>
  <si>
    <t xml:space="preserve"> available on the latest financial year-end of</t>
  </si>
  <si>
    <t xml:space="preserve"> Revenue was R10,000,000 (10 Million Rand) or less.</t>
  </si>
  <si>
    <t xml:space="preserve"> box</t>
  </si>
  <si>
    <r>
      <rPr>
        <b/>
        <i/>
        <sz val="10"/>
        <color rgb="FFFF0000"/>
        <rFont val="Calibri"/>
        <family val="2"/>
        <scheme val="minor"/>
      </rPr>
      <t>Example</t>
    </r>
    <r>
      <rPr>
        <sz val="9"/>
        <color rgb="FFFF0000"/>
        <rFont val="Calibri"/>
        <family val="2"/>
        <scheme val="minor"/>
      </rPr>
      <t xml:space="preserve"> : if % Black Designated Group owned in 3.3 = 52%, then the </t>
    </r>
    <r>
      <rPr>
        <b/>
        <sz val="9"/>
        <color rgb="FFFF0000"/>
        <rFont val="Calibri"/>
        <family val="2"/>
        <scheme val="minor"/>
      </rPr>
      <t>sum</t>
    </r>
    <r>
      <rPr>
        <sz val="9"/>
        <color rgb="FFFF0000"/>
        <rFont val="Calibri"/>
        <family val="2"/>
        <scheme val="minor"/>
      </rPr>
      <t xml:space="preserve"> of 3.3.1, 3.3.2, 3.3.3, 3.3.4 and 3.3.5 should also add up to 52%.</t>
    </r>
  </si>
  <si>
    <r>
      <rPr>
        <b/>
        <sz val="9"/>
        <color rgb="FFFF0000"/>
        <rFont val="Calibri"/>
        <family val="2"/>
        <scheme val="minor"/>
      </rPr>
      <t>Note :</t>
    </r>
    <r>
      <rPr>
        <sz val="9"/>
        <color rgb="FFFF0000"/>
        <rFont val="Calibri"/>
        <family val="2"/>
        <scheme val="minor"/>
      </rPr>
      <t xml:space="preserve"> it is only the Director / Member / Owner indicated in point </t>
    </r>
    <r>
      <rPr>
        <b/>
        <sz val="10"/>
        <color rgb="FFFF0000"/>
        <rFont val="Calibri"/>
        <family val="2"/>
        <scheme val="minor"/>
      </rPr>
      <t>2.</t>
    </r>
    <r>
      <rPr>
        <sz val="9"/>
        <color rgb="FFFF0000"/>
        <rFont val="Calibri"/>
        <family val="2"/>
        <scheme val="minor"/>
      </rPr>
      <t xml:space="preserve"> above that can sign as the Deponent</t>
    </r>
  </si>
  <si>
    <r>
      <t xml:space="preserve">make sure you sign the affidavit and that the date is the </t>
    </r>
    <r>
      <rPr>
        <u/>
        <sz val="11"/>
        <color rgb="FFFF0000"/>
        <rFont val="Calibri Light"/>
        <family val="2"/>
      </rPr>
      <t>same</t>
    </r>
    <r>
      <rPr>
        <sz val="11"/>
        <color rgb="FFFF0000"/>
        <rFont val="Calibri Light"/>
        <family val="2"/>
      </rPr>
      <t xml:space="preserve"> as the date on which the commissioner signs, date and stamp the affidafit</t>
    </r>
  </si>
  <si>
    <r>
      <t xml:space="preserve">To find out what your options are in obtaining a </t>
    </r>
    <r>
      <rPr>
        <b/>
        <i/>
        <sz val="11"/>
        <color theme="1"/>
        <rFont val="Calibri"/>
        <family val="2"/>
        <scheme val="minor"/>
      </rPr>
      <t>B-BBEE Certificate</t>
    </r>
    <r>
      <rPr>
        <sz val="11"/>
        <color theme="1"/>
        <rFont val="Calibri"/>
        <family val="2"/>
        <scheme val="minor"/>
      </rPr>
      <t xml:space="preserve"> - follow the </t>
    </r>
    <r>
      <rPr>
        <b/>
        <sz val="11"/>
        <color rgb="FF00B050"/>
        <rFont val="Calibri"/>
        <family val="2"/>
        <scheme val="minor"/>
      </rPr>
      <t>four steps</t>
    </r>
    <r>
      <rPr>
        <sz val="11"/>
        <color theme="1"/>
        <rFont val="Calibri"/>
        <family val="2"/>
        <scheme val="minor"/>
      </rPr>
      <t xml:space="preserve"> below :</t>
    </r>
  </si>
  <si>
    <t>EME - Annexure B</t>
  </si>
  <si>
    <t>ESTATE AGENCIES, PROPERTY BROKERING, VALUATION COMPANIES</t>
  </si>
  <si>
    <t xml:space="preserve"> Revenue was R2,500,000 (2.5 Million Rand) or less.</t>
  </si>
  <si>
    <t xml:space="preserve"> Revenue was between R10,000,000 (10 Million Rand) and R50,000,000 (50 Million Rand).</t>
  </si>
  <si>
    <t>I know and understand the contents of this affidavit and I have no objection to take the</t>
  </si>
  <si>
    <t xml:space="preserve"> Revenue was between R2,500,000 (2.5 Million Rand) and R35,000,000 (35 Million Rand).</t>
  </si>
  <si>
    <r>
      <t xml:space="preserve">tick the one correct level with an </t>
    </r>
    <r>
      <rPr>
        <sz val="12"/>
        <rFont val="Calibri"/>
        <family val="2"/>
        <scheme val="minor"/>
      </rPr>
      <t>"</t>
    </r>
    <r>
      <rPr>
        <b/>
        <sz val="12"/>
        <rFont val="Calibri"/>
        <family val="2"/>
        <scheme val="minor"/>
      </rPr>
      <t>X</t>
    </r>
    <r>
      <rPr>
        <sz val="12"/>
        <rFont val="Calibri"/>
        <family val="2"/>
        <scheme val="minor"/>
      </rPr>
      <t>"</t>
    </r>
  </si>
  <si>
    <r>
      <t>tick the one correct level with an</t>
    </r>
    <r>
      <rPr>
        <sz val="12"/>
        <rFont val="Calibri"/>
        <family val="2"/>
        <scheme val="minor"/>
      </rPr>
      <t xml:space="preserve"> "</t>
    </r>
    <r>
      <rPr>
        <b/>
        <sz val="12"/>
        <rFont val="Calibri"/>
        <family val="2"/>
        <scheme val="minor"/>
      </rPr>
      <t>X</t>
    </r>
    <r>
      <rPr>
        <sz val="12"/>
        <rFont val="Calibri"/>
        <family val="2"/>
        <scheme val="minor"/>
      </rPr>
      <t>"</t>
    </r>
  </si>
  <si>
    <r>
      <rPr>
        <b/>
        <sz val="10"/>
        <color theme="1"/>
        <rFont val="Arial"/>
        <family val="2"/>
      </rPr>
      <t xml:space="preserve">Level Two </t>
    </r>
    <r>
      <rPr>
        <sz val="10"/>
        <color theme="1"/>
        <rFont val="Arial"/>
        <family val="2"/>
      </rPr>
      <t>(125% B-BBEE procurement</t>
    </r>
  </si>
  <si>
    <t>The contents of this statement are to the best of my knowledge a true reflection of the facts.</t>
  </si>
  <si>
    <t xml:space="preserve">   Property Sector - Property Management and Facility Management Entities</t>
  </si>
  <si>
    <t>QSE - Annexure C</t>
  </si>
  <si>
    <t>QSE - Annexure D</t>
  </si>
  <si>
    <t>SWORN AFFIDAVIT – B-BBEE QUALIFYING SMALL ENTERPRISE</t>
  </si>
  <si>
    <t xml:space="preserve">     Property Sector - Property Management and Facility Management Entities</t>
  </si>
  <si>
    <t>Property Sector Code - QSE SCORECARD</t>
  </si>
  <si>
    <t xml:space="preserve">Property Management and Facility Management Entities  Property Management and Facility Management Entities  Property Management and Facility Management Entities  Property Management and Facility Management Entities  Property </t>
  </si>
  <si>
    <t>Property Management and Facility Management Entities</t>
  </si>
  <si>
    <t>CODE 701 : OWNERSHIP</t>
  </si>
  <si>
    <t>Voting rights:</t>
  </si>
  <si>
    <t>Exercisable Voting Rights in the Enterprise in the hands of black people</t>
  </si>
  <si>
    <t>Exercisable Voting Rights in the Enterprise in the hands of black females</t>
  </si>
  <si>
    <t>Economic interest:</t>
  </si>
  <si>
    <t>Economic interest in the Entity to which Black people are entitled</t>
  </si>
  <si>
    <t>Economic interest in the Entity to which Black females are entitled</t>
  </si>
  <si>
    <t>Economic interest of Black Designated Groups or Black New Entrants</t>
  </si>
  <si>
    <t>Realisation points:</t>
  </si>
  <si>
    <t>Net Value</t>
  </si>
  <si>
    <t>CODE 702A : MANAGEMENT CONTROL</t>
  </si>
  <si>
    <t>INDICATOR &amp; DESCRIPTION</t>
  </si>
  <si>
    <t>TARGET</t>
  </si>
  <si>
    <t>WEIGHTED POINTS</t>
  </si>
  <si>
    <t>Executive Management:</t>
  </si>
  <si>
    <t>Black Executive Management as a percentage of all executive managers</t>
  </si>
  <si>
    <t>Black female Executive Management as a percentage of all executive managers</t>
  </si>
  <si>
    <t>Non-Executive Management:</t>
  </si>
  <si>
    <t>Black Non-Executive Management as a percentage of all non-executive managers</t>
  </si>
  <si>
    <t>Black female Non-Executive Management as a percentage of all non-executive managers</t>
  </si>
  <si>
    <t>CODE 702B: EMPLOYMENT EQUITY</t>
  </si>
  <si>
    <t>Senior, Middle &amp; Junior Management:</t>
  </si>
  <si>
    <t>Number of Black employees in Senior, Middle &amp; Junior Management as a percentage of all Senior, Middle &amp; Junior Management</t>
  </si>
  <si>
    <t>Number of Black female employees in Senior, Middle &amp; Junior Management as a percentage of all Senior, Middle &amp; Junior Management</t>
  </si>
  <si>
    <t>Bonus Points:</t>
  </si>
  <si>
    <t>CODE 703 : SKILLS DEVELOPMENT</t>
  </si>
  <si>
    <t>Skills Development Expenditure on any programme specified in the learning programme matrix for Black people as a percentage of the leviable amount:</t>
  </si>
  <si>
    <t>Skills Development Expenditure on learning programmes specified in the learning programme matrix spend for Black people as a percentage of leviable amount.</t>
  </si>
  <si>
    <t>Skills Development Expenditure on learning programmes specified in the learning programme matrix spend for Black females as a percentage of leviable amount.</t>
  </si>
  <si>
    <t>Number of Black unemployed people absorbed by Measured Entity or industry at the end of Learnerships programme</t>
  </si>
  <si>
    <t>CODE 704 : ENTERPRISE AND SUPPLIER DEVELOPMENT</t>
  </si>
  <si>
    <t>Procurement:</t>
  </si>
  <si>
    <t xml:space="preserve">B-BBEE Procurement Spend from all Empowering Suppliers based on the B-BBEE Procurement Recognition Levels as a percentage of Total Measured Procurement Spend </t>
  </si>
  <si>
    <t xml:space="preserve">B-BBEE Procurement Spend from Empowering Suppliers that are at least 51% black owned based on the applicable B-BBEE Procurement Recognition Levels as a percentage of Total Measured Procurement Spend </t>
  </si>
  <si>
    <t>Supplier Development:</t>
  </si>
  <si>
    <t>Annual value of all Supplier Development Contributions made by the Measured Entity as a percentage of the target</t>
  </si>
  <si>
    <t>1% of NPAT</t>
  </si>
  <si>
    <t>Enterprise Development:</t>
  </si>
  <si>
    <t>Annual value of all Enterprise Development Contributions and Sector Specific Programmes made by the Measured Entity as a percentage of the target</t>
  </si>
  <si>
    <t>CODE 705 : SOCIO-ECONOMIC DEVELOPMENT</t>
  </si>
  <si>
    <t>Average annual value of all Socio-Economic Development Contributions and Sector Specific Programmes by the Measured Entity as a percentage of the target.</t>
  </si>
  <si>
    <t>Property Sector Code - GENERIC SCORECARD</t>
  </si>
  <si>
    <t>Property Management and Facility Management Entities  Property Management and Facility Management Entities  Property Management and Facility Management Entities  Property Management and Facility Management Entities  Property Management and Facility Management Entities   Property Management and Facility Management Entities  Property Management and Facility Management</t>
  </si>
  <si>
    <t>CODE 100 : OWNERSHIP</t>
  </si>
  <si>
    <t>Exercisable Voting Rights in the Enterprise in the hands of Black people</t>
  </si>
  <si>
    <t>Exercisable Voting Rights in the Enterprise in the hands of Black woman</t>
  </si>
  <si>
    <t>Economic interest in the Entity to which Black women are entitled</t>
  </si>
  <si>
    <t>Economic interest of any of the following Black natural people in the Measured Entity : Black Designated Groups ; Black Participants in Employee Ownership Schemes ; Black beneficiaries of Broad Based Ownership Schemes ; Black participants in Co-operatives</t>
  </si>
  <si>
    <t>Economic interest of any Black New Entrants</t>
  </si>
  <si>
    <t>CODE 200A : MANAGEMENT CONTROL</t>
  </si>
  <si>
    <t>Board Participation:</t>
  </si>
  <si>
    <t>Exercisable voting rights of Black board members as a percentage of all board members</t>
  </si>
  <si>
    <t>Exercisable voting rights of Black female board members as a percentage of all board members</t>
  </si>
  <si>
    <t>Black Executive directors as a percentage of all executive directors</t>
  </si>
  <si>
    <t>Black female Executive directors as a percentage of all executive directors</t>
  </si>
  <si>
    <t>Other Executive Management:</t>
  </si>
  <si>
    <t>Black other Executive Management as a percentage of all executive managers</t>
  </si>
  <si>
    <t>Black other female Executive Management as a percentage of all executive managers</t>
  </si>
  <si>
    <t>CODE 200B: EMPLOYMENT EQUITY</t>
  </si>
  <si>
    <t>Senior Managers:</t>
  </si>
  <si>
    <t>Number of Black people in Senior Management as a percentage of all Senior Managers</t>
  </si>
  <si>
    <t>Number of Black females in Senior Management as a percentage of all Senior Managers</t>
  </si>
  <si>
    <t>Middle Managers:</t>
  </si>
  <si>
    <t>Number of Black people in Middle Management as a percentage of all Middle Managers</t>
  </si>
  <si>
    <t>Number of Black females in Middle Management as a percentage of all Middle Managers</t>
  </si>
  <si>
    <t>Junior Managers:</t>
  </si>
  <si>
    <t>Number of Black people in Junior Management as a percentage of all Junior Managers</t>
  </si>
  <si>
    <t>Number of Black females in Junior Management as a percentage of all Junior Managers</t>
  </si>
  <si>
    <t>Disabled Employees:</t>
  </si>
  <si>
    <t>Number of Black disabled employees as a percentage of employees</t>
  </si>
  <si>
    <t>CODE 300 : SKILLS DEVELOPMENT</t>
  </si>
  <si>
    <t>All Skills Development Expenditure on learning programmes specified in the learning programme matrix spend for Black people as a percentage of leviable amount.</t>
  </si>
  <si>
    <t>Skills Development Expenditure on learning programmes specified in the learning programme matrix for Black employees with disabilities as a percentage of leviable amount.</t>
  </si>
  <si>
    <t>Learnerships, Apprenticeships and Internships:</t>
  </si>
  <si>
    <t>Number of black employees participating in Learnerships, Apprenticeships an Internships as a percentage of total employees</t>
  </si>
  <si>
    <t>Number of previously unemployed black people participating in Learnerships, Apprenticeships an Internships as a percentage of total employees</t>
  </si>
  <si>
    <t>CODE 400 : ENTERPRISE AND SUPPLIER DEVELOPMENT</t>
  </si>
  <si>
    <t xml:space="preserve">B-BBEE Procurement Spend from all Empowering Suppliers that are Qualifying Small Enterprises based on the applicable B-BBEE Procurement Recognition Levels as a percentage of Total Measured Procurement Spend </t>
  </si>
  <si>
    <t xml:space="preserve">B-BBEE Procurement Spend from all Exempted Micro Enterprises based on the applicable B-BBEE Procurement Recognition Levels as a percentage of Total Measured Procurement Spend </t>
  </si>
  <si>
    <t xml:space="preserve">B-BBEE Procurement Spend from Empowering Suppliers that are at least 30% black woman owned based on the applicable B-BBEE Procurement Recognition Levels as a percentage of Total Measured Procurement Spend </t>
  </si>
  <si>
    <t>B-BBEE Procurement Spend from Property Service Enterprises that are at least 51% Black owned (Level 1 - 3) as a percentage of the total property services spend.</t>
  </si>
  <si>
    <t>B-BBEE Procurement Spend from Designated Group Suppliers that are at least 51% black owned</t>
  </si>
  <si>
    <t>2% of NPAT</t>
  </si>
  <si>
    <t>Graduation of one or more Enterprise Development Beneficiaries to graduate to the Supplier Development level</t>
  </si>
  <si>
    <t>Creating one or more jobs directly as a result of Supplier Development or Enterprise Development initiatives made by the Measured Entity.</t>
  </si>
  <si>
    <t>CODE 500 : SOCIO-ECONOMIC DEVELOPMENT</t>
  </si>
  <si>
    <t xml:space="preserve">ESTATE AGENCIES, PROPERTY BROKERING, VALUATION COMPANIES  ESTATE AGENCIES, PROPERTY BROKERING, VALUATION COMPANIES  ESTATE AGENCIES, PROPERTY BROKERING, VALUATION COMPANIES  ESTATE AGENCIES, PROPERTY </t>
  </si>
  <si>
    <t>Black Executive Management as a percentage of all executive management</t>
  </si>
  <si>
    <t>Practitioners:</t>
  </si>
  <si>
    <t>Black Practitioners as a percentage of all Practitioners</t>
  </si>
  <si>
    <t>Black female Practitioners as a percentage of all Practitioners</t>
  </si>
  <si>
    <t>Management:</t>
  </si>
  <si>
    <t>Black people in Management as a percentage of total management</t>
  </si>
  <si>
    <t>Black females in Management as a percentage of total management</t>
  </si>
  <si>
    <t>Administration:</t>
  </si>
  <si>
    <t>Black people in administration as a percentage of total administration</t>
  </si>
  <si>
    <t>Black females in administration as a percentage of total administration</t>
  </si>
  <si>
    <t xml:space="preserve"> ESTATE AGENCIES, PROPERTY BROKERING, VALUATION COMPANIES   ESTATE AGENCIES, PROPERTY BROKERING, VALUATION COMPANIES   ESTATE AGENCIES, PROPERTY BROKERING, VALUATION COMPANIES   ESTATE AGENCIES, PROPERTY BROKERING, VALUATION COMPANIES   ESTATE AGENCIES, PROPERTY BROKERING, VALUATION</t>
  </si>
  <si>
    <t>Exercisable voting rights of Black board members as a percentage of all board members.</t>
  </si>
  <si>
    <t>Exercisable voting rights of Black female board members as a percentage of all board members.</t>
  </si>
  <si>
    <t>iii  -  Engage with a SANAS Accredited BEE Verification Agency, and have them verify your B-BBEE compliance in terms of the Property Sector Codes</t>
  </si>
  <si>
    <t>Annual Turnover is less than R10 million</t>
  </si>
  <si>
    <t>Annual Turnover is between R10 &amp; R50 Million</t>
  </si>
  <si>
    <t>Annual Turnover is R50 Million or more</t>
  </si>
  <si>
    <t>Annual Turnover is less than R2.5 million</t>
  </si>
  <si>
    <t>Annual Turnover is between R2.5 &amp; R35 Million</t>
  </si>
  <si>
    <t>Annual Turnover is R35 Million or more</t>
  </si>
  <si>
    <t>Generic (Large) Enterprise</t>
  </si>
  <si>
    <t xml:space="preserve">       </t>
  </si>
  <si>
    <t>According to the Property Practitioners Act, 22 of 2019 which came into operation on 01 February 2022, a Property Practitioner needs to apply for a Fidelity Fund Certificate (FFC) which will be valid until the 31st of December of each year.</t>
  </si>
  <si>
    <t xml:space="preserve">In order to obtain a Fidelity Fund Certificate, Property Practitioners are now required to submit a valid B-BBEE Certificate or Affidavit with its FFC application. In order to obtain a B-BBEE Certificate an entity must be verified against the B-BBEE Scorecard. Certain entities can do a B-BBEE Affidavit instead of obtaining a B-BBEE Certificate depending on what the turnover is of the entity and the percentage of Black Ownership of the entity. A B-BBEE Affidavit also counts as a B-BBEE Certificate and is free of charge. </t>
  </si>
  <si>
    <t>nama@beedynamix.com</t>
  </si>
  <si>
    <t xml:space="preserve">  nama@beedynamix.com</t>
  </si>
  <si>
    <t>B-BBEE Infogram - B-BBEE &amp; FIDELITY FUND CERTIFICATES</t>
  </si>
  <si>
    <t xml:space="preserve">nama@beedynamix.com </t>
  </si>
  <si>
    <t>Property Management &amp; Facilities Management Entities</t>
  </si>
  <si>
    <t>Estate Agencies, Property Brokering Entities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</si>
</sst>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yy;@"/>
    <numFmt numFmtId="165" formatCode="[$-F800]dddd\,/mmmm/dd\,/yyyy"/>
    <numFmt numFmtId="166" formatCode="0.0"/>
    <numFmt numFmtId="167" formatCode="0.0%"/>
  </numFmts>
  <fonts count="86" x14ac:knownFonts="1">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i/>
      <sz val="10"/>
      <color theme="1"/>
      <name val="Calibri"/>
      <family val="2"/>
      <scheme val="minor"/>
    </font>
    <font>
      <b/>
      <sz val="14"/>
      <color theme="1"/>
      <name val="Calibri"/>
      <family val="2"/>
      <scheme val="minor"/>
    </font>
    <font>
      <sz val="11"/>
      <color theme="1"/>
      <name val="Calibri"/>
      <family val="2"/>
      <scheme val="minor"/>
    </font>
    <font>
      <b/>
      <sz val="11"/>
      <color theme="1"/>
      <name val="Arial"/>
      <family val="2"/>
    </font>
    <font>
      <sz val="14"/>
      <color theme="1"/>
      <name val="Calibri"/>
      <family val="2"/>
      <scheme val="minor"/>
    </font>
    <font>
      <b/>
      <sz val="14"/>
      <color rgb="FFFF0000"/>
      <name val="Calibri"/>
      <family val="2"/>
      <scheme val="minor"/>
    </font>
    <font>
      <b/>
      <sz val="12"/>
      <color rgb="FFFF0000"/>
      <name val="Calibri"/>
      <family val="2"/>
      <scheme val="minor"/>
    </font>
    <font>
      <b/>
      <sz val="11"/>
      <color rgb="FF00B050"/>
      <name val="Calibri"/>
      <family val="2"/>
      <scheme val="minor"/>
    </font>
    <font>
      <b/>
      <sz val="14"/>
      <color rgb="FF00B050"/>
      <name val="Calibri"/>
      <family val="2"/>
      <scheme val="minor"/>
    </font>
    <font>
      <sz val="8"/>
      <color theme="1"/>
      <name val="Calibri"/>
      <family val="2"/>
      <scheme val="minor"/>
    </font>
    <font>
      <i/>
      <sz val="9"/>
      <color theme="1"/>
      <name val="Calibri"/>
      <family val="2"/>
      <scheme val="minor"/>
    </font>
    <font>
      <b/>
      <i/>
      <sz val="11"/>
      <color theme="1"/>
      <name val="Calibri"/>
      <family val="2"/>
      <scheme val="minor"/>
    </font>
    <font>
      <b/>
      <i/>
      <sz val="12"/>
      <color theme="1"/>
      <name val="Calibri"/>
      <family val="2"/>
      <scheme val="minor"/>
    </font>
    <font>
      <b/>
      <sz val="14"/>
      <name val="Calibri"/>
      <family val="2"/>
      <scheme val="minor"/>
    </font>
    <font>
      <b/>
      <sz val="16"/>
      <color theme="1"/>
      <name val="Algerian"/>
      <family val="5"/>
    </font>
    <font>
      <u/>
      <sz val="11"/>
      <color theme="1"/>
      <name val="Calibri"/>
      <family val="2"/>
      <scheme val="minor"/>
    </font>
    <font>
      <b/>
      <sz val="14"/>
      <color rgb="FFFF0000"/>
      <name val="Times New Roman"/>
      <family val="1"/>
    </font>
    <font>
      <sz val="9"/>
      <color theme="1"/>
      <name val="Arial"/>
      <family val="2"/>
    </font>
    <font>
      <sz val="10"/>
      <color theme="1"/>
      <name val="Arial"/>
      <family val="2"/>
    </font>
    <font>
      <b/>
      <sz val="10"/>
      <color theme="1"/>
      <name val="Arial"/>
      <family val="2"/>
    </font>
    <font>
      <b/>
      <i/>
      <sz val="11"/>
      <name val="Comic Sans MS"/>
      <family val="4"/>
    </font>
    <font>
      <b/>
      <i/>
      <sz val="11"/>
      <color theme="1"/>
      <name val="Comic Sans MS"/>
      <family val="4"/>
    </font>
    <font>
      <sz val="11"/>
      <color theme="1"/>
      <name val="Wingdings"/>
      <charset val="2"/>
    </font>
    <font>
      <b/>
      <i/>
      <sz val="10"/>
      <color theme="1"/>
      <name val="Comic Sans MS"/>
      <family val="4"/>
    </font>
    <font>
      <b/>
      <sz val="14"/>
      <color theme="1"/>
      <name val="Comic Sans MS"/>
      <family val="4"/>
    </font>
    <font>
      <sz val="11"/>
      <color theme="1"/>
      <name val="Comic Sans MS"/>
      <family val="4"/>
    </font>
    <font>
      <sz val="11"/>
      <color theme="1"/>
      <name val="Webdings"/>
      <family val="1"/>
      <charset val="2"/>
    </font>
    <font>
      <u/>
      <sz val="10"/>
      <color theme="1"/>
      <name val="Arial"/>
      <family val="2"/>
    </font>
    <font>
      <b/>
      <u/>
      <sz val="14"/>
      <color rgb="FFFF0000"/>
      <name val="Times New Roman"/>
      <family val="1"/>
    </font>
    <font>
      <b/>
      <sz val="11"/>
      <color rgb="FFFF0000"/>
      <name val="Calibri"/>
      <family val="2"/>
      <scheme val="minor"/>
    </font>
    <font>
      <b/>
      <u/>
      <sz val="11"/>
      <color rgb="FFFF0000"/>
      <name val="Calibri"/>
      <family val="2"/>
      <scheme val="minor"/>
    </font>
    <font>
      <b/>
      <sz val="9"/>
      <color rgb="FFFF0000"/>
      <name val="Calibri"/>
      <family val="2"/>
      <scheme val="minor"/>
    </font>
    <font>
      <b/>
      <sz val="10"/>
      <color rgb="FFFF0000"/>
      <name val="Calibri"/>
      <family val="2"/>
      <scheme val="minor"/>
    </font>
    <font>
      <sz val="11"/>
      <name val="Calibri"/>
      <family val="2"/>
      <scheme val="minor"/>
    </font>
    <font>
      <sz val="8"/>
      <color rgb="FFFF0000"/>
      <name val="Calibri"/>
      <family val="2"/>
      <scheme val="minor"/>
    </font>
    <font>
      <sz val="9"/>
      <color rgb="FFFF0000"/>
      <name val="Calibri"/>
      <family val="2"/>
      <scheme val="minor"/>
    </font>
    <font>
      <b/>
      <u/>
      <sz val="9"/>
      <color rgb="FFFF0000"/>
      <name val="Calibri"/>
      <family val="2"/>
      <scheme val="minor"/>
    </font>
    <font>
      <b/>
      <i/>
      <sz val="9"/>
      <color rgb="FFFF0000"/>
      <name val="Calibri"/>
      <family val="2"/>
      <scheme val="minor"/>
    </font>
    <font>
      <sz val="8"/>
      <name val="Calibri"/>
      <family val="2"/>
      <scheme val="minor"/>
    </font>
    <font>
      <b/>
      <i/>
      <sz val="10"/>
      <color rgb="FFFF0000"/>
      <name val="Calibri"/>
      <family val="2"/>
      <scheme val="minor"/>
    </font>
    <font>
      <sz val="14"/>
      <color theme="1"/>
      <name val="Arial Black"/>
      <family val="2"/>
    </font>
    <font>
      <sz val="11"/>
      <color rgb="FFFF0000"/>
      <name val="Calibri Light"/>
      <family val="2"/>
    </font>
    <font>
      <u/>
      <sz val="11"/>
      <color rgb="FFFF0000"/>
      <name val="Calibri Light"/>
      <family val="2"/>
    </font>
    <font>
      <sz val="12"/>
      <color rgb="FFFF0000"/>
      <name val="Calibri"/>
      <family val="2"/>
      <scheme val="minor"/>
    </font>
    <font>
      <b/>
      <sz val="13"/>
      <color theme="1"/>
      <name val="Calibri"/>
      <family val="2"/>
      <scheme val="minor"/>
    </font>
    <font>
      <b/>
      <sz val="12"/>
      <name val="Calibri"/>
      <family val="2"/>
      <scheme val="minor"/>
    </font>
    <font>
      <sz val="12"/>
      <name val="Calibri"/>
      <family val="2"/>
      <scheme val="minor"/>
    </font>
    <font>
      <b/>
      <sz val="8"/>
      <name val="Calibri"/>
      <family val="2"/>
      <scheme val="minor"/>
    </font>
    <font>
      <sz val="11"/>
      <color theme="1"/>
      <name val="Arial"/>
      <family val="2"/>
    </font>
    <font>
      <b/>
      <sz val="14"/>
      <name val="Arial Black"/>
      <family val="2"/>
    </font>
    <font>
      <b/>
      <sz val="11"/>
      <name val="Arial Black"/>
      <family val="2"/>
    </font>
    <font>
      <b/>
      <sz val="12"/>
      <name val="Amasis MT Pro Black"/>
      <family val="1"/>
    </font>
    <font>
      <b/>
      <sz val="9"/>
      <name val="Calibri"/>
      <family val="2"/>
      <scheme val="minor"/>
    </font>
    <font>
      <b/>
      <sz val="10"/>
      <name val="Arial"/>
      <family val="2"/>
    </font>
    <font>
      <b/>
      <sz val="8"/>
      <name val="Arial"/>
      <family val="2"/>
    </font>
    <font>
      <sz val="8"/>
      <name val="Arial"/>
      <family val="2"/>
    </font>
    <font>
      <b/>
      <sz val="10"/>
      <name val="Arial Black"/>
      <family val="2"/>
    </font>
    <font>
      <sz val="10"/>
      <name val="Arial"/>
      <family val="2"/>
    </font>
    <font>
      <b/>
      <i/>
      <sz val="10"/>
      <name val="Arial"/>
      <family val="2"/>
    </font>
    <font>
      <i/>
      <sz val="8"/>
      <name val="Calibri"/>
      <family val="2"/>
    </font>
    <font>
      <b/>
      <sz val="10"/>
      <name val="Calibri"/>
      <family val="2"/>
    </font>
    <font>
      <sz val="8"/>
      <name val="Calibri"/>
      <family val="2"/>
    </font>
    <font>
      <i/>
      <sz val="8"/>
      <name val="Arial"/>
      <family val="2"/>
    </font>
    <font>
      <b/>
      <sz val="9"/>
      <name val="Arial"/>
      <family val="2"/>
    </font>
    <font>
      <u/>
      <sz val="11"/>
      <color theme="10"/>
      <name val="Arial"/>
      <family val="2"/>
    </font>
    <font>
      <u/>
      <sz val="8"/>
      <color theme="10"/>
      <name val="Arial"/>
      <family val="2"/>
    </font>
    <font>
      <b/>
      <i/>
      <sz val="9"/>
      <name val="Arial"/>
      <family val="2"/>
    </font>
    <font>
      <b/>
      <i/>
      <sz val="8"/>
      <name val="Arial"/>
      <family val="2"/>
    </font>
    <font>
      <b/>
      <sz val="10"/>
      <color theme="1" tint="0.34998626667073579"/>
      <name val="Arial"/>
      <family val="2"/>
    </font>
    <font>
      <sz val="11"/>
      <color theme="1"/>
      <name val="Arial Black"/>
      <family val="2"/>
    </font>
    <font>
      <b/>
      <i/>
      <sz val="10"/>
      <name val="Calibri"/>
      <family val="2"/>
    </font>
    <font>
      <u/>
      <sz val="11"/>
      <color theme="10"/>
      <name val="Calibri"/>
      <family val="2"/>
      <scheme val="minor"/>
    </font>
    <font>
      <sz val="11"/>
      <color rgb="FFFFFF00"/>
      <name val="Calibri"/>
      <family val="2"/>
      <scheme val="minor"/>
    </font>
    <font>
      <b/>
      <sz val="11"/>
      <color rgb="FFFFFF00"/>
      <name val="Calibri"/>
      <family val="2"/>
      <scheme val="minor"/>
    </font>
    <font>
      <b/>
      <u/>
      <sz val="11"/>
      <color rgb="FFFFFF00"/>
      <name val="Calibri"/>
      <family val="2"/>
      <scheme val="minor"/>
    </font>
    <font>
      <sz val="8"/>
      <color rgb="FFFFFF00"/>
      <name val="Calibri"/>
      <family val="2"/>
      <scheme val="minor"/>
    </font>
    <font>
      <i/>
      <sz val="14"/>
      <color theme="1"/>
      <name val="Calibri"/>
      <family val="2"/>
      <scheme val="minor"/>
    </font>
    <font>
      <sz val="10"/>
      <name val="Calibri"/>
      <family val="2"/>
      <scheme val="minor"/>
    </font>
    <font>
      <sz val="11"/>
      <color theme="0"/>
      <name val="Arial"/>
      <family val="2"/>
    </font>
    <font>
      <sz val="9"/>
      <color theme="0"/>
      <name val="Arial"/>
      <family val="2"/>
    </font>
    <font>
      <u/>
      <sz val="8"/>
      <color theme="0"/>
      <name val="Arial"/>
      <family val="2"/>
    </font>
    <font>
      <sz val="8"/>
      <color theme="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
      <patternFill patternType="solid">
        <fgColor rgb="FF92D050"/>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double">
        <color theme="0" tint="-0.24994659260841701"/>
      </bottom>
      <diagonal/>
    </border>
    <border>
      <left style="double">
        <color theme="0" tint="-0.24994659260841701"/>
      </left>
      <right/>
      <top style="double">
        <color theme="0" tint="-0.24994659260841701"/>
      </top>
      <bottom/>
      <diagonal/>
    </border>
    <border>
      <left/>
      <right/>
      <top style="double">
        <color theme="0" tint="-0.24994659260841701"/>
      </top>
      <bottom/>
      <diagonal/>
    </border>
    <border>
      <left/>
      <right style="double">
        <color theme="0" tint="-0.24994659260841701"/>
      </right>
      <top style="double">
        <color theme="0" tint="-0.24994659260841701"/>
      </top>
      <bottom/>
      <diagonal/>
    </border>
    <border>
      <left style="double">
        <color theme="0" tint="-0.24994659260841701"/>
      </left>
      <right/>
      <top/>
      <bottom/>
      <diagonal/>
    </border>
    <border>
      <left/>
      <right style="double">
        <color theme="0" tint="-0.2499465926084170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theme="0" tint="-0.24994659260841701"/>
      </left>
      <right/>
      <top/>
      <bottom style="double">
        <color theme="0" tint="-0.24994659260841701"/>
      </bottom>
      <diagonal/>
    </border>
    <border>
      <left/>
      <right style="double">
        <color theme="0" tint="-0.24994659260841701"/>
      </right>
      <top/>
      <bottom style="double">
        <color theme="0"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auto="1"/>
      </left>
      <right style="thin">
        <color auto="1"/>
      </right>
      <top style="thin">
        <color auto="1"/>
      </top>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diagonal/>
    </border>
    <border>
      <left style="thin">
        <color auto="1"/>
      </left>
      <right style="thin">
        <color indexed="64"/>
      </right>
      <top/>
      <bottom/>
      <diagonal/>
    </border>
    <border>
      <left style="medium">
        <color indexed="64"/>
      </left>
      <right style="thin">
        <color auto="1"/>
      </right>
      <top style="thin">
        <color auto="1"/>
      </top>
      <bottom style="thin">
        <color auto="1"/>
      </bottom>
      <diagonal/>
    </border>
  </borders>
  <cellStyleXfs count="5">
    <xf numFmtId="0" fontId="0" fillId="0" borderId="0"/>
    <xf numFmtId="9" fontId="6" fillId="0" borderId="0" applyFont="0" applyFill="0" applyBorder="0" applyAlignment="0" applyProtection="0"/>
    <xf numFmtId="0" fontId="52" fillId="0" borderId="0"/>
    <xf numFmtId="0" fontId="68" fillId="0" borderId="0" applyNumberFormat="0" applyFill="0" applyBorder="0" applyAlignment="0" applyProtection="0"/>
    <xf numFmtId="0" fontId="75" fillId="0" borderId="0" applyNumberFormat="0" applyFill="0" applyBorder="0" applyAlignment="0" applyProtection="0"/>
  </cellStyleXfs>
  <cellXfs count="526">
    <xf numFmtId="0" fontId="0" fillId="0" borderId="0" xfId="0"/>
    <xf numFmtId="0" fontId="0" fillId="0" borderId="0" xfId="0" applyAlignment="1">
      <alignment vertical="center"/>
    </xf>
    <xf numFmtId="0" fontId="0" fillId="0" borderId="1" xfId="0" applyBorder="1"/>
    <xf numFmtId="0" fontId="0" fillId="0" borderId="4" xfId="0" applyBorder="1"/>
    <xf numFmtId="0" fontId="0" fillId="0" borderId="5" xfId="0" applyBorder="1"/>
    <xf numFmtId="0" fontId="0" fillId="0" borderId="0" xfId="0" applyBorder="1"/>
    <xf numFmtId="0" fontId="3" fillId="0" borderId="0" xfId="0" applyFont="1"/>
    <xf numFmtId="0" fontId="0" fillId="0" borderId="2" xfId="0" applyBorder="1"/>
    <xf numFmtId="0" fontId="0" fillId="0" borderId="6" xfId="0" applyBorder="1"/>
    <xf numFmtId="0" fontId="0" fillId="0" borderId="0" xfId="0" applyFont="1"/>
    <xf numFmtId="0" fontId="5" fillId="0" borderId="0" xfId="0" applyFont="1" applyBorder="1" applyAlignment="1">
      <alignment vertical="center" wrapText="1"/>
    </xf>
    <xf numFmtId="0" fontId="0" fillId="0" borderId="3" xfId="0" applyBorder="1"/>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6" xfId="0" applyFont="1" applyBorder="1" applyAlignment="1">
      <alignment vertical="center" wrapText="1"/>
    </xf>
    <xf numFmtId="0" fontId="5" fillId="0" borderId="17" xfId="0" applyFont="1" applyBorder="1" applyAlignment="1">
      <alignment vertical="center" wrapText="1"/>
    </xf>
    <xf numFmtId="0" fontId="0" fillId="2" borderId="0" xfId="0" applyFill="1"/>
    <xf numFmtId="0" fontId="0" fillId="0" borderId="0" xfId="0" applyAlignment="1"/>
    <xf numFmtId="0" fontId="13" fillId="0" borderId="0" xfId="0" applyFont="1" applyAlignment="1">
      <alignment horizontal="left" wrapText="1"/>
    </xf>
    <xf numFmtId="0" fontId="0" fillId="3" borderId="0" xfId="0" applyFill="1" applyBorder="1"/>
    <xf numFmtId="0" fontId="0" fillId="3" borderId="0" xfId="0" applyFill="1" applyBorder="1" applyAlignment="1">
      <alignment vertical="center"/>
    </xf>
    <xf numFmtId="0" fontId="0" fillId="3" borderId="5" xfId="0" applyFill="1" applyBorder="1" applyAlignment="1">
      <alignment vertical="center"/>
    </xf>
    <xf numFmtId="0" fontId="0" fillId="3" borderId="0" xfId="0" applyFill="1"/>
    <xf numFmtId="0" fontId="0" fillId="3" borderId="0" xfId="0" applyFill="1" applyBorder="1" applyProtection="1">
      <protection hidden="1"/>
    </xf>
    <xf numFmtId="0" fontId="5" fillId="3" borderId="0" xfId="0" applyFont="1" applyFill="1" applyBorder="1" applyProtection="1">
      <protection hidden="1"/>
    </xf>
    <xf numFmtId="0" fontId="0" fillId="3" borderId="0" xfId="0" applyFill="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5" fillId="3" borderId="0" xfId="0" applyFont="1" applyFill="1" applyBorder="1" applyAlignment="1" applyProtection="1">
      <alignment vertical="center"/>
      <protection hidden="1"/>
    </xf>
    <xf numFmtId="9" fontId="0" fillId="3" borderId="0" xfId="0" applyNumberFormat="1" applyFill="1" applyBorder="1" applyAlignment="1" applyProtection="1">
      <alignment horizontal="left" vertical="center"/>
      <protection hidden="1"/>
    </xf>
    <xf numFmtId="0" fontId="8" fillId="3" borderId="0" xfId="0" applyFont="1" applyFill="1" applyBorder="1" applyProtection="1">
      <protection hidden="1"/>
    </xf>
    <xf numFmtId="0" fontId="0" fillId="3" borderId="0" xfId="0" applyFont="1" applyFill="1" applyBorder="1" applyProtection="1">
      <protection hidden="1"/>
    </xf>
    <xf numFmtId="0" fontId="0" fillId="0" borderId="0" xfId="0" applyProtection="1">
      <protection hidden="1"/>
    </xf>
    <xf numFmtId="0" fontId="0" fillId="3" borderId="18" xfId="0" applyFill="1" applyBorder="1" applyAlignment="1" applyProtection="1">
      <alignment horizontal="center" vertical="center"/>
      <protection locked="0"/>
    </xf>
    <xf numFmtId="0" fontId="12" fillId="3" borderId="0" xfId="0" applyFont="1" applyFill="1" applyBorder="1" applyProtection="1">
      <protection hidden="1"/>
    </xf>
    <xf numFmtId="0" fontId="17" fillId="3" borderId="0" xfId="0" applyFont="1" applyFill="1" applyBorder="1" applyProtection="1">
      <protection hidden="1"/>
    </xf>
    <xf numFmtId="0" fontId="9" fillId="3" borderId="0" xfId="0" applyFont="1" applyFill="1" applyBorder="1" applyProtection="1">
      <protection hidden="1"/>
    </xf>
    <xf numFmtId="0" fontId="0" fillId="0" borderId="0" xfId="0" applyFill="1"/>
    <xf numFmtId="0" fontId="0" fillId="3" borderId="22" xfId="0" applyFill="1" applyBorder="1" applyProtection="1">
      <protection hidden="1"/>
    </xf>
    <xf numFmtId="0" fontId="0" fillId="3" borderId="23" xfId="0" applyFill="1" applyBorder="1" applyProtection="1">
      <protection hidden="1"/>
    </xf>
    <xf numFmtId="0" fontId="5" fillId="3" borderId="22" xfId="0" applyFont="1" applyFill="1" applyBorder="1" applyAlignment="1" applyProtection="1">
      <alignment horizontal="center"/>
      <protection hidden="1"/>
    </xf>
    <xf numFmtId="0" fontId="0" fillId="3" borderId="24" xfId="0" applyFill="1" applyBorder="1" applyProtection="1">
      <protection hidden="1"/>
    </xf>
    <xf numFmtId="0" fontId="0" fillId="3" borderId="25" xfId="0" applyFill="1" applyBorder="1" applyProtection="1">
      <protection hidden="1"/>
    </xf>
    <xf numFmtId="0" fontId="0" fillId="3" borderId="26" xfId="0" applyFill="1" applyBorder="1" applyProtection="1">
      <protection hidden="1"/>
    </xf>
    <xf numFmtId="0" fontId="0" fillId="0" borderId="0" xfId="0" applyFill="1" applyBorder="1" applyProtection="1">
      <protection hidden="1"/>
    </xf>
    <xf numFmtId="0" fontId="0" fillId="0" borderId="0" xfId="0" applyFont="1" applyFill="1" applyBorder="1" applyProtection="1">
      <protection hidden="1"/>
    </xf>
    <xf numFmtId="0" fontId="0" fillId="0" borderId="0" xfId="0" applyFill="1" applyBorder="1"/>
    <xf numFmtId="0" fontId="0" fillId="0" borderId="0" xfId="0" applyFill="1" applyProtection="1">
      <protection hidden="1"/>
    </xf>
    <xf numFmtId="0" fontId="20" fillId="0" borderId="0" xfId="0" applyFont="1" applyAlignment="1">
      <alignment vertical="top"/>
    </xf>
    <xf numFmtId="0" fontId="20" fillId="0" borderId="27" xfId="0" applyFont="1" applyBorder="1" applyAlignment="1">
      <alignment vertical="top"/>
    </xf>
    <xf numFmtId="0" fontId="0" fillId="4" borderId="28"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22" fillId="3" borderId="0" xfId="0" applyFont="1" applyFill="1"/>
    <xf numFmtId="0" fontId="0" fillId="3" borderId="0" xfId="0" applyFill="1" applyAlignment="1">
      <alignment vertical="center"/>
    </xf>
    <xf numFmtId="0" fontId="21" fillId="3" borderId="0" xfId="0" applyFont="1" applyFill="1" applyAlignment="1">
      <alignment horizontal="center" vertical="center"/>
    </xf>
    <xf numFmtId="0" fontId="22" fillId="3" borderId="0" xfId="0" applyFont="1" applyFill="1" applyAlignment="1">
      <alignment vertical="center"/>
    </xf>
    <xf numFmtId="0" fontId="22" fillId="3" borderId="33" xfId="0" applyFont="1" applyFill="1" applyBorder="1"/>
    <xf numFmtId="0" fontId="23" fillId="3" borderId="34" xfId="0" applyFont="1" applyFill="1" applyBorder="1" applyAlignment="1">
      <alignment vertical="center"/>
    </xf>
    <xf numFmtId="0" fontId="23" fillId="3" borderId="35" xfId="0" applyFont="1" applyFill="1" applyBorder="1" applyAlignment="1">
      <alignment vertical="center"/>
    </xf>
    <xf numFmtId="0" fontId="22" fillId="3" borderId="33" xfId="0" applyFont="1" applyFill="1" applyBorder="1" applyAlignment="1">
      <alignment vertical="center"/>
    </xf>
    <xf numFmtId="0" fontId="22" fillId="3" borderId="6" xfId="0" applyFont="1" applyFill="1" applyBorder="1" applyAlignment="1">
      <alignment vertical="center"/>
    </xf>
    <xf numFmtId="0" fontId="22" fillId="3" borderId="1" xfId="0" applyFont="1" applyFill="1" applyBorder="1"/>
    <xf numFmtId="0" fontId="23" fillId="3" borderId="2" xfId="0" applyFont="1" applyFill="1" applyBorder="1" applyAlignment="1">
      <alignment vertical="center"/>
    </xf>
    <xf numFmtId="0" fontId="23" fillId="3" borderId="3" xfId="0" applyFont="1" applyFill="1" applyBorder="1" applyAlignment="1">
      <alignment vertical="center"/>
    </xf>
    <xf numFmtId="0" fontId="22" fillId="3" borderId="1" xfId="0" applyFont="1" applyFill="1" applyBorder="1" applyAlignment="1">
      <alignment vertical="center"/>
    </xf>
    <xf numFmtId="0" fontId="22" fillId="3" borderId="6" xfId="0" applyFont="1" applyFill="1" applyBorder="1"/>
    <xf numFmtId="0" fontId="23" fillId="3" borderId="7" xfId="0" applyFont="1" applyFill="1" applyBorder="1" applyAlignment="1">
      <alignment vertical="center"/>
    </xf>
    <xf numFmtId="0" fontId="23" fillId="3" borderId="8" xfId="0" applyFont="1" applyFill="1" applyBorder="1" applyAlignment="1">
      <alignment vertical="center"/>
    </xf>
    <xf numFmtId="0" fontId="22" fillId="3" borderId="4" xfId="0" applyFont="1" applyFill="1" applyBorder="1" applyAlignment="1">
      <alignment vertical="center"/>
    </xf>
    <xf numFmtId="0" fontId="22" fillId="3" borderId="2" xfId="0" applyFont="1" applyFill="1" applyBorder="1" applyAlignment="1">
      <alignment vertical="center"/>
    </xf>
    <xf numFmtId="0" fontId="22" fillId="3" borderId="3" xfId="0" applyFont="1" applyFill="1" applyBorder="1" applyAlignment="1">
      <alignment vertical="center"/>
    </xf>
    <xf numFmtId="0" fontId="0" fillId="3" borderId="3" xfId="0" applyFill="1" applyBorder="1" applyAlignment="1">
      <alignment vertical="center"/>
    </xf>
    <xf numFmtId="0" fontId="22" fillId="3" borderId="4" xfId="0" applyFont="1" applyFill="1" applyBorder="1"/>
    <xf numFmtId="0" fontId="23" fillId="3" borderId="0" xfId="0" applyFont="1" applyFill="1" applyAlignment="1">
      <alignment vertical="center"/>
    </xf>
    <xf numFmtId="0" fontId="22" fillId="3" borderId="5" xfId="0" applyFont="1" applyFill="1" applyBorder="1" applyAlignment="1">
      <alignment vertical="center"/>
    </xf>
    <xf numFmtId="0" fontId="22" fillId="3" borderId="0" xfId="0" applyFont="1" applyFill="1" applyAlignment="1">
      <alignment horizontal="center" vertical="center"/>
    </xf>
    <xf numFmtId="0" fontId="22" fillId="3" borderId="7" xfId="0" applyFont="1" applyFill="1" applyBorder="1"/>
    <xf numFmtId="0" fontId="22" fillId="3" borderId="7" xfId="0" applyFont="1" applyFill="1" applyBorder="1" applyAlignment="1">
      <alignment vertical="center"/>
    </xf>
    <xf numFmtId="0" fontId="0" fillId="3" borderId="8" xfId="0" applyFill="1" applyBorder="1" applyAlignment="1">
      <alignment vertical="center"/>
    </xf>
    <xf numFmtId="0" fontId="22" fillId="3" borderId="2" xfId="0" applyFont="1" applyFill="1" applyBorder="1"/>
    <xf numFmtId="0" fontId="22" fillId="3" borderId="8" xfId="0" applyFont="1" applyFill="1" applyBorder="1" applyAlignment="1">
      <alignment vertical="center"/>
    </xf>
    <xf numFmtId="0" fontId="26" fillId="3" borderId="0" xfId="0" applyFont="1" applyFill="1" applyAlignment="1">
      <alignment horizontal="center" vertical="center"/>
    </xf>
    <xf numFmtId="0" fontId="0" fillId="4" borderId="32" xfId="0" applyFill="1" applyBorder="1" applyAlignment="1">
      <alignment vertical="center"/>
    </xf>
    <xf numFmtId="0" fontId="25" fillId="3" borderId="0" xfId="1" applyNumberFormat="1" applyFont="1" applyFill="1" applyBorder="1" applyAlignment="1" applyProtection="1">
      <alignment horizontal="center"/>
      <protection locked="0"/>
    </xf>
    <xf numFmtId="0" fontId="23" fillId="3" borderId="0" xfId="0" applyFont="1" applyFill="1"/>
    <xf numFmtId="0" fontId="29" fillId="0" borderId="0" xfId="0" applyFont="1" applyAlignment="1">
      <alignment horizontal="center" vertical="center"/>
    </xf>
    <xf numFmtId="0" fontId="30" fillId="0" borderId="0" xfId="0" applyFont="1" applyAlignment="1">
      <alignment horizontal="center" vertical="center"/>
    </xf>
    <xf numFmtId="0" fontId="31" fillId="3" borderId="0" xfId="0" applyFont="1" applyFill="1"/>
    <xf numFmtId="0" fontId="0" fillId="4" borderId="27" xfId="0" applyFill="1" applyBorder="1"/>
    <xf numFmtId="0" fontId="0" fillId="4" borderId="37" xfId="0" applyFill="1" applyBorder="1"/>
    <xf numFmtId="0" fontId="20" fillId="0" borderId="0" xfId="0" applyFont="1"/>
    <xf numFmtId="0" fontId="7" fillId="0" borderId="0" xfId="0" applyFont="1"/>
    <xf numFmtId="0" fontId="1" fillId="0" borderId="0" xfId="0" applyFont="1"/>
    <xf numFmtId="0" fontId="1" fillId="4" borderId="31" xfId="0" applyFont="1" applyFill="1" applyBorder="1"/>
    <xf numFmtId="0" fontId="1" fillId="0" borderId="0" xfId="0" applyFont="1" applyAlignment="1">
      <alignment vertical="center"/>
    </xf>
    <xf numFmtId="0" fontId="1" fillId="4" borderId="31" xfId="0" applyFont="1" applyFill="1" applyBorder="1" applyAlignment="1">
      <alignment vertical="center"/>
    </xf>
    <xf numFmtId="0" fontId="1" fillId="4" borderId="36" xfId="0" applyFont="1" applyFill="1" applyBorder="1"/>
    <xf numFmtId="0" fontId="22" fillId="3" borderId="0" xfId="0" applyFont="1" applyFill="1" applyAlignment="1" applyProtection="1">
      <alignment vertical="center"/>
      <protection locked="0"/>
    </xf>
    <xf numFmtId="0" fontId="22" fillId="3" borderId="0" xfId="0" applyFont="1" applyFill="1" applyAlignment="1" applyProtection="1">
      <alignment vertical="center"/>
    </xf>
    <xf numFmtId="0" fontId="0" fillId="3" borderId="0" xfId="0" applyFont="1" applyFill="1"/>
    <xf numFmtId="0" fontId="21" fillId="3" borderId="0" xfId="0" applyFont="1" applyFill="1"/>
    <xf numFmtId="166" fontId="21" fillId="3" borderId="0" xfId="0" applyNumberFormat="1" applyFont="1" applyFill="1" applyAlignment="1">
      <alignment horizontal="center"/>
    </xf>
    <xf numFmtId="0" fontId="23" fillId="3" borderId="0" xfId="0" applyFont="1" applyFill="1" applyAlignment="1">
      <alignment horizontal="center" vertical="center"/>
    </xf>
    <xf numFmtId="166" fontId="21" fillId="3" borderId="0" xfId="0" applyNumberFormat="1" applyFont="1" applyFill="1" applyAlignment="1">
      <alignment horizontal="left" vertical="center"/>
    </xf>
    <xf numFmtId="0" fontId="0" fillId="2" borderId="22" xfId="0" applyFill="1" applyBorder="1"/>
    <xf numFmtId="0" fontId="0" fillId="2" borderId="0" xfId="0" applyFill="1" applyBorder="1"/>
    <xf numFmtId="0" fontId="0" fillId="2" borderId="23" xfId="0" applyFill="1" applyBorder="1"/>
    <xf numFmtId="0" fontId="33" fillId="2" borderId="22" xfId="0" applyFont="1" applyFill="1" applyBorder="1" applyAlignment="1">
      <alignment horizontal="center" vertical="top"/>
    </xf>
    <xf numFmtId="0" fontId="1" fillId="2" borderId="0" xfId="0" applyFont="1" applyFill="1" applyBorder="1" applyAlignment="1">
      <alignment vertical="top"/>
    </xf>
    <xf numFmtId="0" fontId="1" fillId="2" borderId="23" xfId="0" applyFont="1" applyFill="1" applyBorder="1"/>
    <xf numFmtId="0" fontId="33" fillId="2" borderId="22" xfId="0" applyFont="1" applyFill="1" applyBorder="1" applyAlignment="1">
      <alignment horizontal="center"/>
    </xf>
    <xf numFmtId="0" fontId="1" fillId="2" borderId="0" xfId="0" applyFont="1" applyFill="1" applyBorder="1"/>
    <xf numFmtId="0" fontId="1" fillId="2" borderId="22" xfId="0" applyFont="1" applyFill="1" applyBorder="1"/>
    <xf numFmtId="0" fontId="38" fillId="2" borderId="0" xfId="0" applyFont="1" applyFill="1" applyBorder="1" applyAlignment="1">
      <alignment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0" xfId="0" applyFont="1" applyFill="1" applyBorder="1" applyAlignment="1">
      <alignment vertical="center"/>
    </xf>
    <xf numFmtId="0" fontId="1" fillId="2" borderId="23" xfId="0" applyFont="1" applyFill="1" applyBorder="1" applyAlignment="1">
      <alignment vertical="center"/>
    </xf>
    <xf numFmtId="0" fontId="1" fillId="2" borderId="24" xfId="0" applyFont="1" applyFill="1" applyBorder="1"/>
    <xf numFmtId="0" fontId="21" fillId="0" borderId="0" xfId="0" applyFont="1" applyAlignment="1">
      <alignment horizontal="left" vertical="center"/>
    </xf>
    <xf numFmtId="0" fontId="1" fillId="3" borderId="0" xfId="0" applyFont="1" applyFill="1" applyBorder="1" applyAlignment="1" applyProtection="1">
      <alignment horizontal="center"/>
      <protection hidden="1"/>
    </xf>
    <xf numFmtId="0" fontId="21" fillId="0" borderId="0" xfId="0" applyFont="1" applyAlignment="1">
      <alignment horizontal="left" vertical="center"/>
    </xf>
    <xf numFmtId="0" fontId="21" fillId="3" borderId="0" xfId="0" applyFont="1" applyFill="1" applyAlignment="1">
      <alignment horizontal="center" vertical="center"/>
    </xf>
    <xf numFmtId="0" fontId="52" fillId="0" borderId="0" xfId="2"/>
    <xf numFmtId="0" fontId="51" fillId="5" borderId="18" xfId="2" applyFont="1" applyFill="1" applyBorder="1" applyAlignment="1" applyProtection="1">
      <alignment horizontal="center" vertical="center" wrapText="1"/>
      <protection hidden="1"/>
    </xf>
    <xf numFmtId="0" fontId="58" fillId="3" borderId="7" xfId="2" applyFont="1" applyFill="1" applyBorder="1" applyAlignment="1" applyProtection="1">
      <alignment horizontal="left" vertical="center" wrapText="1"/>
      <protection hidden="1"/>
    </xf>
    <xf numFmtId="0" fontId="59" fillId="3" borderId="7" xfId="2" applyFont="1" applyFill="1" applyBorder="1" applyAlignment="1" applyProtection="1">
      <alignment vertical="center" wrapText="1"/>
      <protection hidden="1"/>
    </xf>
    <xf numFmtId="0" fontId="59" fillId="3" borderId="8" xfId="2" applyFont="1" applyFill="1" applyBorder="1" applyAlignment="1" applyProtection="1">
      <alignment vertical="center" wrapText="1"/>
      <protection hidden="1"/>
    </xf>
    <xf numFmtId="0" fontId="59" fillId="3" borderId="34" xfId="2" applyFont="1" applyFill="1" applyBorder="1" applyAlignment="1" applyProtection="1">
      <alignment horizontal="left" vertical="center" wrapText="1"/>
      <protection hidden="1"/>
    </xf>
    <xf numFmtId="9" fontId="57" fillId="3" borderId="33" xfId="2" applyNumberFormat="1" applyFont="1" applyFill="1" applyBorder="1" applyAlignment="1" applyProtection="1">
      <alignment horizontal="center" vertical="center" wrapText="1"/>
      <protection hidden="1"/>
    </xf>
    <xf numFmtId="0" fontId="57" fillId="3" borderId="18" xfId="2" applyFont="1" applyFill="1" applyBorder="1" applyAlignment="1" applyProtection="1">
      <alignment horizontal="center" vertical="center"/>
      <protection hidden="1"/>
    </xf>
    <xf numFmtId="9" fontId="57" fillId="3" borderId="33" xfId="2" applyNumberFormat="1" applyFont="1" applyFill="1" applyBorder="1" applyAlignment="1" applyProtection="1">
      <alignment horizontal="center" vertical="center"/>
      <protection hidden="1"/>
    </xf>
    <xf numFmtId="0" fontId="58" fillId="3" borderId="34" xfId="2" applyFont="1" applyFill="1" applyBorder="1" applyAlignment="1" applyProtection="1">
      <alignment horizontal="left" vertical="center" wrapText="1"/>
      <protection hidden="1"/>
    </xf>
    <xf numFmtId="0" fontId="57" fillId="3" borderId="34" xfId="2" applyFont="1" applyFill="1" applyBorder="1" applyAlignment="1" applyProtection="1">
      <alignment vertical="center" wrapText="1"/>
      <protection hidden="1"/>
    </xf>
    <xf numFmtId="0" fontId="61" fillId="3" borderId="35" xfId="2" applyFont="1" applyFill="1" applyBorder="1" applyAlignment="1" applyProtection="1">
      <alignment vertical="center" wrapText="1"/>
      <protection hidden="1"/>
    </xf>
    <xf numFmtId="9" fontId="57" fillId="3" borderId="18" xfId="2" applyNumberFormat="1" applyFont="1" applyFill="1" applyBorder="1" applyAlignment="1" applyProtection="1">
      <alignment horizontal="center" vertical="center"/>
      <protection hidden="1"/>
    </xf>
    <xf numFmtId="0" fontId="59" fillId="3" borderId="34" xfId="2" applyFont="1" applyFill="1" applyBorder="1" applyAlignment="1" applyProtection="1">
      <alignment vertical="center" wrapText="1"/>
      <protection hidden="1"/>
    </xf>
    <xf numFmtId="10" fontId="59" fillId="3" borderId="52" xfId="2" applyNumberFormat="1" applyFont="1" applyFill="1" applyBorder="1" applyAlignment="1" applyProtection="1">
      <alignment horizontal="center" vertical="center"/>
      <protection hidden="1"/>
    </xf>
    <xf numFmtId="0" fontId="57" fillId="3" borderId="53" xfId="2" applyFont="1" applyFill="1" applyBorder="1" applyAlignment="1" applyProtection="1">
      <alignment horizontal="center" vertical="center"/>
      <protection hidden="1"/>
    </xf>
    <xf numFmtId="0" fontId="57" fillId="3" borderId="45" xfId="2" applyFont="1" applyFill="1" applyBorder="1" applyAlignment="1" applyProtection="1">
      <alignment horizontal="left" vertical="center"/>
      <protection hidden="1"/>
    </xf>
    <xf numFmtId="0" fontId="58" fillId="3" borderId="34" xfId="2" applyFont="1" applyFill="1" applyBorder="1" applyAlignment="1" applyProtection="1">
      <alignment horizontal="center" vertical="center"/>
      <protection hidden="1"/>
    </xf>
    <xf numFmtId="0" fontId="58" fillId="3" borderId="34" xfId="2" applyFont="1" applyFill="1" applyBorder="1" applyAlignment="1" applyProtection="1">
      <alignment horizontal="center" vertical="center" wrapText="1"/>
      <protection hidden="1"/>
    </xf>
    <xf numFmtId="0" fontId="57" fillId="3" borderId="35" xfId="2" applyFont="1" applyFill="1" applyBorder="1" applyAlignment="1" applyProtection="1">
      <alignment horizontal="center" vertical="center" wrapText="1"/>
      <protection hidden="1"/>
    </xf>
    <xf numFmtId="9" fontId="57" fillId="3" borderId="56" xfId="2" applyNumberFormat="1" applyFont="1" applyFill="1" applyBorder="1" applyAlignment="1" applyProtection="1">
      <alignment horizontal="center" vertical="center"/>
      <protection hidden="1"/>
    </xf>
    <xf numFmtId="1" fontId="57" fillId="3" borderId="56" xfId="2" applyNumberFormat="1" applyFont="1" applyFill="1" applyBorder="1" applyAlignment="1" applyProtection="1">
      <alignment horizontal="center" vertical="center"/>
      <protection hidden="1"/>
    </xf>
    <xf numFmtId="0" fontId="57" fillId="3" borderId="34" xfId="2" applyFont="1" applyFill="1" applyBorder="1" applyAlignment="1" applyProtection="1">
      <alignment horizontal="center" vertical="center" wrapText="1"/>
      <protection hidden="1"/>
    </xf>
    <xf numFmtId="1" fontId="57" fillId="3" borderId="18" xfId="2" applyNumberFormat="1" applyFont="1" applyFill="1" applyBorder="1" applyAlignment="1" applyProtection="1">
      <alignment horizontal="center" vertical="center"/>
      <protection hidden="1"/>
    </xf>
    <xf numFmtId="9" fontId="57" fillId="3" borderId="53" xfId="2" applyNumberFormat="1" applyFont="1" applyFill="1" applyBorder="1" applyAlignment="1" applyProtection="1">
      <alignment horizontal="center" vertical="center"/>
      <protection hidden="1"/>
    </xf>
    <xf numFmtId="1" fontId="57" fillId="3" borderId="53" xfId="2" applyNumberFormat="1" applyFont="1" applyFill="1" applyBorder="1" applyAlignment="1" applyProtection="1">
      <alignment horizontal="center" vertical="center"/>
      <protection hidden="1"/>
    </xf>
    <xf numFmtId="0" fontId="58" fillId="3" borderId="35" xfId="2" applyFont="1" applyFill="1" applyBorder="1" applyAlignment="1" applyProtection="1">
      <alignment horizontal="center" vertical="center" wrapText="1"/>
      <protection hidden="1"/>
    </xf>
    <xf numFmtId="0" fontId="62" fillId="3" borderId="45" xfId="2" applyFont="1" applyFill="1" applyBorder="1" applyAlignment="1" applyProtection="1">
      <alignment vertical="center"/>
      <protection hidden="1"/>
    </xf>
    <xf numFmtId="0" fontId="63" fillId="3" borderId="34" xfId="2" applyFont="1" applyFill="1" applyBorder="1" applyAlignment="1" applyProtection="1">
      <alignment vertical="center"/>
      <protection hidden="1"/>
    </xf>
    <xf numFmtId="9" fontId="64" fillId="3" borderId="34" xfId="2" applyNumberFormat="1" applyFont="1" applyFill="1" applyBorder="1" applyAlignment="1" applyProtection="1">
      <alignment vertical="center"/>
      <protection hidden="1"/>
    </xf>
    <xf numFmtId="0" fontId="65" fillId="3" borderId="35" xfId="2" applyFont="1" applyFill="1" applyBorder="1" applyAlignment="1" applyProtection="1">
      <alignment vertical="center"/>
      <protection hidden="1"/>
    </xf>
    <xf numFmtId="9" fontId="57" fillId="3" borderId="56" xfId="2" applyNumberFormat="1" applyFont="1" applyFill="1" applyBorder="1" applyAlignment="1" applyProtection="1">
      <alignment horizontal="center" vertical="center" wrapText="1"/>
      <protection hidden="1"/>
    </xf>
    <xf numFmtId="1" fontId="57" fillId="3" borderId="56" xfId="2" applyNumberFormat="1" applyFont="1" applyFill="1" applyBorder="1" applyAlignment="1" applyProtection="1">
      <alignment horizontal="center" vertical="center" wrapText="1"/>
      <protection hidden="1"/>
    </xf>
    <xf numFmtId="9" fontId="57" fillId="3" borderId="18" xfId="2" applyNumberFormat="1" applyFont="1" applyFill="1" applyBorder="1" applyAlignment="1" applyProtection="1">
      <alignment horizontal="center" vertical="center" wrapText="1"/>
      <protection hidden="1"/>
    </xf>
    <xf numFmtId="1" fontId="57" fillId="3" borderId="18" xfId="2" applyNumberFormat="1" applyFont="1" applyFill="1" applyBorder="1" applyAlignment="1" applyProtection="1">
      <alignment horizontal="center" vertical="center" wrapText="1"/>
      <protection hidden="1"/>
    </xf>
    <xf numFmtId="0" fontId="66" fillId="3" borderId="34" xfId="2" applyFont="1" applyFill="1" applyBorder="1" applyAlignment="1" applyProtection="1">
      <alignment vertical="center"/>
      <protection hidden="1"/>
    </xf>
    <xf numFmtId="0" fontId="59" fillId="3" borderId="34" xfId="2" applyFont="1" applyFill="1" applyBorder="1" applyAlignment="1" applyProtection="1">
      <alignment vertical="center"/>
      <protection hidden="1"/>
    </xf>
    <xf numFmtId="0" fontId="59" fillId="3" borderId="35" xfId="2" applyFont="1" applyFill="1" applyBorder="1" applyAlignment="1" applyProtection="1">
      <alignment vertical="center"/>
      <protection hidden="1"/>
    </xf>
    <xf numFmtId="9" fontId="57" fillId="3" borderId="53" xfId="2" applyNumberFormat="1" applyFont="1" applyFill="1" applyBorder="1" applyAlignment="1" applyProtection="1">
      <alignment horizontal="center" vertical="center" wrapText="1"/>
      <protection hidden="1"/>
    </xf>
    <xf numFmtId="0" fontId="57" fillId="3" borderId="53" xfId="2" applyFont="1" applyFill="1" applyBorder="1" applyAlignment="1" applyProtection="1">
      <alignment horizontal="center" vertical="center" wrapText="1"/>
      <protection hidden="1"/>
    </xf>
    <xf numFmtId="9" fontId="58" fillId="3" borderId="2" xfId="2" applyNumberFormat="1" applyFont="1" applyFill="1" applyBorder="1" applyAlignment="1" applyProtection="1">
      <alignment horizontal="center" vertical="center" wrapText="1"/>
      <protection hidden="1"/>
    </xf>
    <xf numFmtId="2" fontId="57" fillId="3" borderId="3" xfId="2" applyNumberFormat="1" applyFont="1" applyFill="1" applyBorder="1" applyAlignment="1" applyProtection="1">
      <alignment horizontal="center" vertical="center" wrapText="1"/>
      <protection hidden="1"/>
    </xf>
    <xf numFmtId="0" fontId="57" fillId="3" borderId="18" xfId="2" applyFont="1" applyFill="1" applyBorder="1" applyAlignment="1" applyProtection="1">
      <alignment horizontal="center" vertical="center" wrapText="1"/>
      <protection hidden="1"/>
    </xf>
    <xf numFmtId="0" fontId="62" fillId="3" borderId="7" xfId="2" applyFont="1" applyFill="1" applyBorder="1" applyAlignment="1" applyProtection="1">
      <alignment vertical="center" wrapText="1"/>
      <protection hidden="1"/>
    </xf>
    <xf numFmtId="1" fontId="62" fillId="3" borderId="8" xfId="2" applyNumberFormat="1" applyFont="1" applyFill="1" applyBorder="1" applyAlignment="1" applyProtection="1">
      <alignment vertical="center" wrapText="1"/>
      <protection hidden="1"/>
    </xf>
    <xf numFmtId="1" fontId="57" fillId="3" borderId="53" xfId="2" applyNumberFormat="1" applyFont="1" applyFill="1" applyBorder="1" applyAlignment="1" applyProtection="1">
      <alignment horizontal="center" vertical="center" wrapText="1"/>
      <protection hidden="1"/>
    </xf>
    <xf numFmtId="1" fontId="57" fillId="3" borderId="57" xfId="2" applyNumberFormat="1" applyFont="1" applyFill="1" applyBorder="1" applyAlignment="1" applyProtection="1">
      <alignment horizontal="center" vertical="center" wrapText="1"/>
      <protection hidden="1"/>
    </xf>
    <xf numFmtId="0" fontId="52" fillId="3" borderId="0" xfId="2" applyFill="1" applyAlignment="1">
      <alignment vertical="center"/>
    </xf>
    <xf numFmtId="1" fontId="60" fillId="5" borderId="58" xfId="2" applyNumberFormat="1" applyFont="1" applyFill="1" applyBorder="1" applyAlignment="1" applyProtection="1">
      <alignment horizontal="center" vertical="center" wrapText="1"/>
      <protection hidden="1"/>
    </xf>
    <xf numFmtId="0" fontId="52" fillId="3" borderId="0" xfId="2" applyFill="1"/>
    <xf numFmtId="0" fontId="51" fillId="6" borderId="56" xfId="2" applyFont="1" applyFill="1" applyBorder="1" applyAlignment="1" applyProtection="1">
      <alignment horizontal="center" vertical="center" wrapText="1"/>
      <protection hidden="1"/>
    </xf>
    <xf numFmtId="0" fontId="57" fillId="3" borderId="34" xfId="2" applyFont="1" applyFill="1" applyBorder="1" applyAlignment="1" applyProtection="1">
      <alignment vertical="center" wrapText="1"/>
      <protection hidden="1"/>
    </xf>
    <xf numFmtId="0" fontId="58" fillId="3" borderId="34" xfId="2" applyFont="1" applyFill="1" applyBorder="1" applyAlignment="1" applyProtection="1">
      <alignment vertical="center" wrapText="1"/>
      <protection hidden="1"/>
    </xf>
    <xf numFmtId="0" fontId="59" fillId="3" borderId="35" xfId="2" applyFont="1" applyFill="1" applyBorder="1" applyAlignment="1" applyProtection="1">
      <alignment vertical="center" wrapText="1"/>
      <protection hidden="1"/>
    </xf>
    <xf numFmtId="0" fontId="59" fillId="3" borderId="34" xfId="2" applyFont="1" applyFill="1" applyBorder="1" applyAlignment="1" applyProtection="1">
      <alignment vertical="center" wrapText="1"/>
      <protection hidden="1"/>
    </xf>
    <xf numFmtId="0" fontId="59" fillId="3" borderId="35" xfId="2" applyFont="1" applyFill="1" applyBorder="1" applyAlignment="1" applyProtection="1">
      <alignment vertical="center" wrapText="1"/>
      <protection hidden="1"/>
    </xf>
    <xf numFmtId="167" fontId="57" fillId="3" borderId="56" xfId="2" applyNumberFormat="1" applyFont="1" applyFill="1" applyBorder="1" applyAlignment="1" applyProtection="1">
      <alignment horizontal="center" vertical="center"/>
      <protection hidden="1"/>
    </xf>
    <xf numFmtId="0" fontId="57" fillId="3" borderId="56" xfId="2" applyFont="1" applyFill="1" applyBorder="1" applyAlignment="1" applyProtection="1">
      <alignment horizontal="center" vertical="center"/>
      <protection hidden="1"/>
    </xf>
    <xf numFmtId="10" fontId="59" fillId="3" borderId="33" xfId="2" applyNumberFormat="1" applyFont="1" applyFill="1" applyBorder="1" applyAlignment="1" applyProtection="1">
      <alignment horizontal="center" vertical="center"/>
      <protection hidden="1"/>
    </xf>
    <xf numFmtId="0" fontId="51" fillId="6" borderId="18" xfId="2" applyFont="1" applyFill="1" applyBorder="1" applyAlignment="1" applyProtection="1">
      <alignment horizontal="center" vertical="center" wrapText="1"/>
      <protection hidden="1"/>
    </xf>
    <xf numFmtId="0" fontId="57" fillId="3" borderId="47" xfId="2" applyFont="1" applyFill="1" applyBorder="1" applyAlignment="1" applyProtection="1">
      <alignment horizontal="left" vertical="center"/>
      <protection hidden="1"/>
    </xf>
    <xf numFmtId="0" fontId="58" fillId="3" borderId="7" xfId="2" applyFont="1" applyFill="1" applyBorder="1" applyAlignment="1" applyProtection="1">
      <alignment horizontal="center" vertical="center"/>
      <protection hidden="1"/>
    </xf>
    <xf numFmtId="0" fontId="58" fillId="3" borderId="0" xfId="2" applyFont="1" applyFill="1" applyAlignment="1" applyProtection="1">
      <alignment horizontal="center" vertical="center"/>
      <protection hidden="1"/>
    </xf>
    <xf numFmtId="0" fontId="37" fillId="3" borderId="0" xfId="2" applyFont="1" applyFill="1" applyProtection="1">
      <protection hidden="1"/>
    </xf>
    <xf numFmtId="0" fontId="58" fillId="3" borderId="8" xfId="2" applyFont="1" applyFill="1" applyBorder="1" applyAlignment="1" applyProtection="1">
      <alignment horizontal="center" vertical="center" wrapText="1"/>
      <protection hidden="1"/>
    </xf>
    <xf numFmtId="0" fontId="59" fillId="3" borderId="2" xfId="2" applyFont="1" applyFill="1" applyBorder="1" applyAlignment="1" applyProtection="1">
      <alignment horizontal="left" vertical="center" wrapText="1"/>
      <protection hidden="1"/>
    </xf>
    <xf numFmtId="9" fontId="57" fillId="3" borderId="2" xfId="2" applyNumberFormat="1" applyFont="1" applyFill="1" applyBorder="1" applyAlignment="1" applyProtection="1">
      <alignment horizontal="center" vertical="center"/>
      <protection hidden="1"/>
    </xf>
    <xf numFmtId="1" fontId="57" fillId="3" borderId="3" xfId="2" applyNumberFormat="1" applyFont="1" applyFill="1" applyBorder="1" applyAlignment="1" applyProtection="1">
      <alignment horizontal="center" vertical="center"/>
      <protection hidden="1"/>
    </xf>
    <xf numFmtId="0" fontId="59" fillId="3" borderId="55" xfId="2" applyFont="1" applyFill="1" applyBorder="1" applyAlignment="1" applyProtection="1">
      <alignment horizontal="left" vertical="center"/>
      <protection hidden="1"/>
    </xf>
    <xf numFmtId="9" fontId="57" fillId="3" borderId="34" xfId="2" applyNumberFormat="1" applyFont="1" applyFill="1" applyBorder="1" applyAlignment="1" applyProtection="1">
      <alignment horizontal="center" vertical="center" wrapText="1"/>
      <protection hidden="1"/>
    </xf>
    <xf numFmtId="0" fontId="70" fillId="3" borderId="47" xfId="2" applyFont="1" applyFill="1" applyBorder="1" applyAlignment="1" applyProtection="1">
      <alignment horizontal="left" vertical="center"/>
      <protection hidden="1"/>
    </xf>
    <xf numFmtId="0" fontId="59" fillId="3" borderId="7" xfId="2" applyFont="1" applyFill="1" applyBorder="1" applyAlignment="1" applyProtection="1">
      <alignment horizontal="left" vertical="center" wrapText="1"/>
      <protection hidden="1"/>
    </xf>
    <xf numFmtId="9" fontId="57" fillId="3" borderId="7" xfId="2" applyNumberFormat="1" applyFont="1" applyFill="1" applyBorder="1" applyAlignment="1" applyProtection="1">
      <alignment horizontal="center" vertical="center"/>
      <protection hidden="1"/>
    </xf>
    <xf numFmtId="1" fontId="57" fillId="3" borderId="8" xfId="2" applyNumberFormat="1" applyFont="1" applyFill="1" applyBorder="1" applyAlignment="1" applyProtection="1">
      <alignment horizontal="center" vertical="center"/>
      <protection hidden="1"/>
    </xf>
    <xf numFmtId="9" fontId="62" fillId="3" borderId="18" xfId="2" applyNumberFormat="1" applyFont="1" applyFill="1" applyBorder="1" applyAlignment="1" applyProtection="1">
      <alignment horizontal="center" vertical="center"/>
      <protection hidden="1"/>
    </xf>
    <xf numFmtId="1" fontId="62" fillId="3" borderId="18" xfId="2" applyNumberFormat="1" applyFont="1" applyFill="1" applyBorder="1" applyAlignment="1" applyProtection="1">
      <alignment horizontal="center" vertical="center"/>
      <protection hidden="1"/>
    </xf>
    <xf numFmtId="9" fontId="62" fillId="3" borderId="53" xfId="2" applyNumberFormat="1" applyFont="1" applyFill="1" applyBorder="1" applyAlignment="1" applyProtection="1">
      <alignment horizontal="center" vertical="center"/>
      <protection hidden="1"/>
    </xf>
    <xf numFmtId="1" fontId="62" fillId="3" borderId="53" xfId="2" applyNumberFormat="1" applyFont="1" applyFill="1" applyBorder="1" applyAlignment="1" applyProtection="1">
      <alignment horizontal="center" vertical="center"/>
      <protection hidden="1"/>
    </xf>
    <xf numFmtId="0" fontId="52" fillId="3" borderId="46" xfId="2" applyFill="1" applyBorder="1"/>
    <xf numFmtId="0" fontId="62" fillId="3" borderId="45" xfId="2" applyFont="1" applyFill="1" applyBorder="1" applyAlignment="1" applyProtection="1">
      <alignment horizontal="left" vertical="center"/>
      <protection hidden="1"/>
    </xf>
    <xf numFmtId="0" fontId="66" fillId="3" borderId="55" xfId="2" applyFont="1" applyFill="1" applyBorder="1" applyAlignment="1" applyProtection="1">
      <alignment horizontal="left" vertical="center"/>
      <protection hidden="1"/>
    </xf>
    <xf numFmtId="0" fontId="66" fillId="3" borderId="2" xfId="2" applyFont="1" applyFill="1" applyBorder="1" applyAlignment="1" applyProtection="1">
      <alignment horizontal="left" vertical="center"/>
      <protection hidden="1"/>
    </xf>
    <xf numFmtId="166" fontId="57" fillId="3" borderId="56" xfId="2" applyNumberFormat="1" applyFont="1" applyFill="1" applyBorder="1" applyAlignment="1" applyProtection="1">
      <alignment horizontal="center" vertical="center"/>
      <protection hidden="1"/>
    </xf>
    <xf numFmtId="166" fontId="57" fillId="3" borderId="53" xfId="2" applyNumberFormat="1" applyFont="1" applyFill="1" applyBorder="1" applyAlignment="1" applyProtection="1">
      <alignment horizontal="center" vertical="center"/>
      <protection hidden="1"/>
    </xf>
    <xf numFmtId="0" fontId="51" fillId="6" borderId="60" xfId="2" applyFont="1" applyFill="1" applyBorder="1" applyAlignment="1" applyProtection="1">
      <alignment horizontal="center" vertical="center" wrapText="1"/>
      <protection hidden="1"/>
    </xf>
    <xf numFmtId="0" fontId="57" fillId="3" borderId="56" xfId="2" applyFont="1" applyFill="1" applyBorder="1" applyAlignment="1" applyProtection="1">
      <alignment horizontal="center" vertical="center" wrapText="1"/>
      <protection hidden="1"/>
    </xf>
    <xf numFmtId="167" fontId="57" fillId="3" borderId="56" xfId="2" applyNumberFormat="1" applyFont="1" applyFill="1" applyBorder="1" applyAlignment="1" applyProtection="1">
      <alignment horizontal="center" vertical="center" wrapText="1"/>
      <protection hidden="1"/>
    </xf>
    <xf numFmtId="0" fontId="62" fillId="3" borderId="34" xfId="2" applyFont="1" applyFill="1" applyBorder="1" applyAlignment="1" applyProtection="1">
      <alignment vertical="center"/>
      <protection hidden="1"/>
    </xf>
    <xf numFmtId="0" fontId="66" fillId="3" borderId="35" xfId="2" applyFont="1" applyFill="1" applyBorder="1" applyAlignment="1" applyProtection="1">
      <alignment vertical="center"/>
      <protection hidden="1"/>
    </xf>
    <xf numFmtId="0" fontId="22" fillId="3" borderId="46" xfId="2" applyFont="1" applyFill="1" applyBorder="1" applyProtection="1">
      <protection hidden="1"/>
    </xf>
    <xf numFmtId="0" fontId="71" fillId="3" borderId="34" xfId="2" applyFont="1" applyFill="1" applyBorder="1" applyAlignment="1" applyProtection="1">
      <alignment vertical="center" wrapText="1"/>
      <protection hidden="1"/>
    </xf>
    <xf numFmtId="0" fontId="62" fillId="3" borderId="34" xfId="2" applyFont="1" applyFill="1" applyBorder="1" applyAlignment="1" applyProtection="1">
      <alignment vertical="center" wrapText="1"/>
      <protection hidden="1"/>
    </xf>
    <xf numFmtId="1" fontId="62" fillId="3" borderId="35" xfId="2" applyNumberFormat="1" applyFont="1" applyFill="1" applyBorder="1" applyAlignment="1" applyProtection="1">
      <alignment vertical="center" wrapText="1"/>
      <protection hidden="1"/>
    </xf>
    <xf numFmtId="0" fontId="57" fillId="3" borderId="7" xfId="2" applyFont="1" applyFill="1" applyBorder="1" applyAlignment="1" applyProtection="1">
      <alignment vertical="center" wrapText="1"/>
      <protection hidden="1"/>
    </xf>
    <xf numFmtId="1" fontId="57" fillId="3" borderId="8" xfId="2" applyNumberFormat="1" applyFont="1" applyFill="1" applyBorder="1" applyAlignment="1" applyProtection="1">
      <alignment vertical="center" wrapText="1"/>
      <protection hidden="1"/>
    </xf>
    <xf numFmtId="0" fontId="72" fillId="3" borderId="7" xfId="2" applyFont="1" applyFill="1" applyBorder="1" applyAlignment="1" applyProtection="1">
      <alignment vertical="center" wrapText="1"/>
      <protection hidden="1"/>
    </xf>
    <xf numFmtId="2" fontId="72" fillId="3" borderId="8" xfId="2" applyNumberFormat="1" applyFont="1" applyFill="1" applyBorder="1" applyAlignment="1" applyProtection="1">
      <alignment vertical="center" wrapText="1"/>
      <protection hidden="1"/>
    </xf>
    <xf numFmtId="9" fontId="67" fillId="3" borderId="53" xfId="2" quotePrefix="1" applyNumberFormat="1" applyFont="1" applyFill="1" applyBorder="1" applyAlignment="1" applyProtection="1">
      <alignment horizontal="center" vertical="center" wrapText="1"/>
      <protection hidden="1"/>
    </xf>
    <xf numFmtId="0" fontId="57" fillId="3" borderId="57" xfId="2" applyFont="1" applyFill="1" applyBorder="1" applyAlignment="1" applyProtection="1">
      <alignment horizontal="center" vertical="center"/>
      <protection hidden="1"/>
    </xf>
    <xf numFmtId="0" fontId="52" fillId="3" borderId="10" xfId="2" applyFill="1" applyBorder="1"/>
    <xf numFmtId="1" fontId="73" fillId="6" borderId="58" xfId="2" applyNumberFormat="1" applyFont="1" applyFill="1" applyBorder="1" applyAlignment="1">
      <alignment horizontal="center" vertical="center"/>
    </xf>
    <xf numFmtId="0" fontId="71" fillId="3" borderId="34" xfId="2" applyFont="1" applyFill="1" applyBorder="1" applyAlignment="1" applyProtection="1">
      <alignment horizontal="center" vertical="center"/>
      <protection hidden="1"/>
    </xf>
    <xf numFmtId="0" fontId="59" fillId="3" borderId="45" xfId="2" applyFont="1" applyFill="1" applyBorder="1" applyAlignment="1" applyProtection="1">
      <alignment vertical="center"/>
      <protection hidden="1"/>
    </xf>
    <xf numFmtId="0" fontId="59" fillId="3" borderId="45" xfId="2" applyFont="1" applyFill="1" applyBorder="1" applyAlignment="1" applyProtection="1">
      <alignment horizontal="left" vertical="center"/>
      <protection hidden="1"/>
    </xf>
    <xf numFmtId="0" fontId="57" fillId="3" borderId="55" xfId="2" applyFont="1" applyFill="1" applyBorder="1" applyAlignment="1" applyProtection="1">
      <alignment vertical="center"/>
      <protection hidden="1"/>
    </xf>
    <xf numFmtId="0" fontId="65" fillId="3" borderId="2" xfId="2" applyFont="1" applyFill="1" applyBorder="1" applyAlignment="1" applyProtection="1">
      <alignment vertical="center"/>
      <protection hidden="1"/>
    </xf>
    <xf numFmtId="9" fontId="64" fillId="3" borderId="2" xfId="2" applyNumberFormat="1" applyFont="1" applyFill="1" applyBorder="1" applyAlignment="1" applyProtection="1">
      <alignment vertical="center"/>
      <protection hidden="1"/>
    </xf>
    <xf numFmtId="0" fontId="65" fillId="3" borderId="3" xfId="2" applyFont="1" applyFill="1" applyBorder="1" applyAlignment="1" applyProtection="1">
      <alignment vertical="center"/>
      <protection hidden="1"/>
    </xf>
    <xf numFmtId="0" fontId="62" fillId="3" borderId="47" xfId="2" applyFont="1" applyFill="1" applyBorder="1" applyAlignment="1" applyProtection="1">
      <alignment vertical="center"/>
      <protection hidden="1"/>
    </xf>
    <xf numFmtId="0" fontId="63" fillId="3" borderId="7" xfId="2" applyFont="1" applyFill="1" applyBorder="1" applyAlignment="1" applyProtection="1">
      <alignment vertical="center"/>
      <protection hidden="1"/>
    </xf>
    <xf numFmtId="9" fontId="74" fillId="3" borderId="7" xfId="2" applyNumberFormat="1" applyFont="1" applyFill="1" applyBorder="1" applyAlignment="1" applyProtection="1">
      <alignment vertical="center"/>
      <protection hidden="1"/>
    </xf>
    <xf numFmtId="0" fontId="63" fillId="3" borderId="8" xfId="2" applyFont="1" applyFill="1" applyBorder="1" applyAlignment="1" applyProtection="1">
      <alignment vertical="center"/>
      <protection hidden="1"/>
    </xf>
    <xf numFmtId="9" fontId="62" fillId="3" borderId="56" xfId="2" applyNumberFormat="1" applyFont="1" applyFill="1" applyBorder="1" applyAlignment="1" applyProtection="1">
      <alignment horizontal="center" vertical="center"/>
      <protection hidden="1"/>
    </xf>
    <xf numFmtId="1" fontId="62" fillId="3" borderId="56" xfId="2" applyNumberFormat="1" applyFont="1" applyFill="1" applyBorder="1" applyAlignment="1" applyProtection="1">
      <alignment horizontal="center" vertical="center"/>
      <protection hidden="1"/>
    </xf>
    <xf numFmtId="0" fontId="66" fillId="3" borderId="3" xfId="2" applyFont="1" applyFill="1" applyBorder="1" applyAlignment="1" applyProtection="1">
      <alignment horizontal="left" vertical="center"/>
      <protection hidden="1"/>
    </xf>
    <xf numFmtId="166" fontId="62" fillId="3" borderId="56" xfId="2" applyNumberFormat="1" applyFont="1" applyFill="1" applyBorder="1" applyAlignment="1" applyProtection="1">
      <alignment horizontal="center" vertical="center"/>
      <protection hidden="1"/>
    </xf>
    <xf numFmtId="166" fontId="62" fillId="3" borderId="53" xfId="2" applyNumberFormat="1" applyFont="1" applyFill="1" applyBorder="1" applyAlignment="1" applyProtection="1">
      <alignment horizontal="center" vertical="center"/>
      <protection hidden="1"/>
    </xf>
    <xf numFmtId="0" fontId="0" fillId="4" borderId="0" xfId="0" applyFill="1"/>
    <xf numFmtId="0" fontId="3" fillId="4" borderId="0" xfId="0" applyFont="1" applyFill="1"/>
    <xf numFmtId="0" fontId="0" fillId="4" borderId="0" xfId="0" applyFont="1" applyFill="1"/>
    <xf numFmtId="0" fontId="5" fillId="4" borderId="0" xfId="0" applyFont="1" applyFill="1" applyBorder="1" applyAlignment="1">
      <alignment vertical="center" wrapText="1"/>
    </xf>
    <xf numFmtId="0" fontId="0" fillId="4" borderId="0" xfId="0" applyFill="1" applyBorder="1"/>
    <xf numFmtId="0" fontId="5" fillId="4" borderId="17" xfId="0" applyFont="1" applyFill="1" applyBorder="1" applyAlignment="1">
      <alignment vertical="center" wrapText="1"/>
    </xf>
    <xf numFmtId="0" fontId="5" fillId="4" borderId="6" xfId="0" applyFont="1" applyFill="1" applyBorder="1" applyAlignment="1">
      <alignment vertical="center" wrapText="1"/>
    </xf>
    <xf numFmtId="0" fontId="0" fillId="4" borderId="1"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0" xfId="0" applyFill="1" applyAlignment="1">
      <alignment vertical="center"/>
    </xf>
    <xf numFmtId="0" fontId="76" fillId="0" borderId="0" xfId="0" applyFont="1" applyFill="1"/>
    <xf numFmtId="0" fontId="76" fillId="0" borderId="0" xfId="0" applyFont="1"/>
    <xf numFmtId="0" fontId="76" fillId="0" borderId="0" xfId="0" applyFont="1" applyFill="1" applyAlignment="1">
      <alignment horizontal="center"/>
    </xf>
    <xf numFmtId="0" fontId="76" fillId="0" borderId="0" xfId="0" applyFont="1" applyAlignment="1">
      <alignment horizontal="center" vertical="center"/>
    </xf>
    <xf numFmtId="0" fontId="76" fillId="0" borderId="0" xfId="0" applyFont="1" applyAlignment="1">
      <alignment horizontal="center" vertical="top"/>
    </xf>
    <xf numFmtId="0" fontId="77" fillId="0" borderId="0" xfId="0" applyFont="1" applyAlignment="1">
      <alignment horizontal="center" vertical="center"/>
    </xf>
    <xf numFmtId="0" fontId="78" fillId="0" borderId="0" xfId="0" applyFont="1"/>
    <xf numFmtId="0" fontId="76" fillId="0" borderId="0" xfId="0" applyFont="1" applyAlignment="1">
      <alignment horizontal="center"/>
    </xf>
    <xf numFmtId="0" fontId="76" fillId="0" borderId="0" xfId="0" applyFont="1" applyFill="1" applyAlignment="1">
      <alignment vertical="top"/>
    </xf>
    <xf numFmtId="0" fontId="79" fillId="0" borderId="0" xfId="0" applyFont="1" applyAlignment="1">
      <alignment horizontal="left" vertical="top" wrapText="1"/>
    </xf>
    <xf numFmtId="0" fontId="79" fillId="0" borderId="0" xfId="0" applyFont="1" applyAlignment="1">
      <alignment horizontal="left" vertical="top"/>
    </xf>
    <xf numFmtId="0" fontId="79" fillId="0" borderId="0" xfId="0" applyFont="1" applyAlignment="1">
      <alignment horizontal="left" wrapText="1"/>
    </xf>
    <xf numFmtId="0" fontId="76" fillId="0" borderId="0" xfId="0" applyFont="1" applyAlignment="1">
      <alignment vertical="top"/>
    </xf>
    <xf numFmtId="0" fontId="76" fillId="0" borderId="0" xfId="0" applyFont="1" applyAlignment="1"/>
    <xf numFmtId="0" fontId="80" fillId="0" borderId="0" xfId="0" applyFont="1" applyAlignment="1">
      <alignment horizontal="center" vertical="center"/>
    </xf>
    <xf numFmtId="0" fontId="51" fillId="5" borderId="56" xfId="2" applyFont="1" applyFill="1" applyBorder="1" applyAlignment="1" applyProtection="1">
      <alignment horizontal="center" vertical="center" wrapText="1"/>
      <protection hidden="1"/>
    </xf>
    <xf numFmtId="0" fontId="51" fillId="5" borderId="60" xfId="2" applyFont="1" applyFill="1" applyBorder="1" applyAlignment="1" applyProtection="1">
      <alignment horizontal="center" vertical="center" wrapText="1"/>
      <protection hidden="1"/>
    </xf>
    <xf numFmtId="1" fontId="73" fillId="5" borderId="58" xfId="2" applyNumberFormat="1" applyFont="1" applyFill="1" applyBorder="1" applyAlignment="1">
      <alignment horizontal="center" vertical="center"/>
    </xf>
    <xf numFmtId="0" fontId="69" fillId="3" borderId="0" xfId="3" applyFont="1" applyFill="1" applyBorder="1" applyAlignment="1"/>
    <xf numFmtId="0" fontId="52" fillId="3" borderId="0" xfId="2" applyFill="1" applyBorder="1"/>
    <xf numFmtId="0" fontId="81" fillId="3" borderId="0" xfId="4" applyFont="1" applyFill="1" applyBorder="1" applyAlignment="1">
      <alignment horizontal="left"/>
    </xf>
    <xf numFmtId="0" fontId="81" fillId="3" borderId="0" xfId="4" applyFont="1" applyFill="1" applyBorder="1" applyAlignment="1"/>
    <xf numFmtId="1" fontId="60" fillId="6" borderId="58" xfId="2" applyNumberFormat="1" applyFont="1" applyFill="1" applyBorder="1" applyAlignment="1" applyProtection="1">
      <alignment horizontal="center" vertical="center" wrapText="1"/>
      <protection hidden="1"/>
    </xf>
    <xf numFmtId="0" fontId="82" fillId="0" borderId="0" xfId="2" applyFont="1" applyFill="1" applyBorder="1"/>
    <xf numFmtId="0" fontId="82" fillId="0" borderId="0" xfId="2" applyFont="1" applyFill="1"/>
    <xf numFmtId="0" fontId="84" fillId="0" borderId="0" xfId="3" applyFont="1" applyFill="1" applyBorder="1" applyAlignment="1"/>
    <xf numFmtId="0" fontId="82" fillId="0" borderId="0" xfId="2" applyFont="1" applyFill="1" applyBorder="1" applyProtection="1">
      <protection hidden="1"/>
    </xf>
    <xf numFmtId="0" fontId="52" fillId="3" borderId="15" xfId="2" applyFill="1" applyBorder="1"/>
    <xf numFmtId="0" fontId="85" fillId="0" borderId="0" xfId="3" applyFont="1" applyFill="1" applyBorder="1" applyAlignment="1"/>
    <xf numFmtId="0" fontId="0" fillId="0" borderId="12" xfId="0" applyFont="1" applyBorder="1" applyAlignment="1">
      <alignment horizontal="left" wrapText="1"/>
    </xf>
    <xf numFmtId="0" fontId="0" fillId="0" borderId="0" xfId="0" applyFont="1" applyBorder="1" applyAlignment="1">
      <alignment horizontal="left" wrapText="1"/>
    </xf>
    <xf numFmtId="0" fontId="0" fillId="0" borderId="13" xfId="0" applyFont="1" applyBorder="1" applyAlignment="1">
      <alignment horizontal="left" wrapText="1"/>
    </xf>
    <xf numFmtId="0" fontId="37" fillId="0" borderId="12" xfId="0" applyFont="1" applyBorder="1" applyAlignment="1">
      <alignment horizontal="left" wrapText="1"/>
    </xf>
    <xf numFmtId="0" fontId="37" fillId="0" borderId="0" xfId="0" applyFont="1" applyBorder="1" applyAlignment="1">
      <alignment horizontal="left" wrapText="1"/>
    </xf>
    <xf numFmtId="0" fontId="37" fillId="0" borderId="13" xfId="0" applyFont="1"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0" xfId="0" applyBorder="1" applyAlignment="1">
      <alignment horizontal="left" wrapText="1"/>
    </xf>
    <xf numFmtId="0" fontId="0" fillId="0" borderId="13" xfId="0" applyBorder="1" applyAlignment="1">
      <alignment horizontal="left"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47" fillId="3" borderId="0" xfId="0" applyFont="1" applyFill="1" applyBorder="1" applyAlignment="1" applyProtection="1">
      <alignment horizontal="left" vertical="top" wrapText="1"/>
      <protection hidden="1"/>
    </xf>
    <xf numFmtId="0" fontId="14" fillId="3" borderId="0"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top" wrapText="1"/>
      <protection hidden="1"/>
    </xf>
    <xf numFmtId="0" fontId="18" fillId="3" borderId="0" xfId="0" applyFont="1" applyFill="1" applyBorder="1" applyAlignment="1" applyProtection="1">
      <alignment horizontal="left" vertical="center"/>
      <protection hidden="1"/>
    </xf>
    <xf numFmtId="0" fontId="10" fillId="3" borderId="0" xfId="0" applyFont="1" applyFill="1" applyBorder="1" applyAlignment="1" applyProtection="1">
      <alignment horizontal="center"/>
      <protection hidden="1"/>
    </xf>
    <xf numFmtId="0" fontId="10" fillId="3" borderId="0" xfId="0" applyFont="1" applyFill="1" applyBorder="1" applyAlignment="1" applyProtection="1">
      <alignment horizontal="center" vertical="center"/>
      <protection hidden="1"/>
    </xf>
    <xf numFmtId="0" fontId="47" fillId="3" borderId="0" xfId="0" applyFont="1" applyFill="1" applyBorder="1" applyAlignment="1" applyProtection="1">
      <alignment horizontal="center" vertical="center" wrapText="1"/>
      <protection hidden="1"/>
    </xf>
    <xf numFmtId="0" fontId="0" fillId="3" borderId="19" xfId="0" applyFill="1" applyBorder="1" applyAlignment="1" applyProtection="1">
      <alignment horizontal="left" vertical="top" wrapText="1"/>
      <protection hidden="1"/>
    </xf>
    <xf numFmtId="0" fontId="0" fillId="3" borderId="20" xfId="0" applyFill="1" applyBorder="1" applyAlignment="1" applyProtection="1">
      <alignment horizontal="left" vertical="top" wrapText="1"/>
      <protection hidden="1"/>
    </xf>
    <xf numFmtId="0" fontId="0" fillId="3" borderId="21" xfId="0" applyFill="1" applyBorder="1" applyAlignment="1" applyProtection="1">
      <alignment horizontal="left" vertical="top" wrapText="1"/>
      <protection hidden="1"/>
    </xf>
    <xf numFmtId="0" fontId="0" fillId="3" borderId="22" xfId="0" applyFill="1" applyBorder="1" applyAlignment="1" applyProtection="1">
      <alignment horizontal="left" vertical="top" wrapText="1"/>
      <protection hidden="1"/>
    </xf>
    <xf numFmtId="0" fontId="0" fillId="3" borderId="0" xfId="0" applyFill="1" applyBorder="1" applyAlignment="1" applyProtection="1">
      <alignment horizontal="left" vertical="top" wrapText="1"/>
      <protection hidden="1"/>
    </xf>
    <xf numFmtId="0" fontId="0" fillId="3" borderId="23" xfId="0" applyFill="1" applyBorder="1" applyAlignment="1" applyProtection="1">
      <alignment horizontal="left" vertical="top" wrapText="1"/>
      <protection hidden="1"/>
    </xf>
    <xf numFmtId="0" fontId="0" fillId="5" borderId="9"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16" xfId="0"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48" fillId="7" borderId="9" xfId="0" applyFont="1" applyFill="1" applyBorder="1" applyAlignment="1">
      <alignment horizontal="center" vertical="center" wrapText="1"/>
    </xf>
    <xf numFmtId="0" fontId="48" fillId="7" borderId="10" xfId="0" applyFont="1" applyFill="1" applyBorder="1" applyAlignment="1">
      <alignment horizontal="center" vertical="center" wrapText="1"/>
    </xf>
    <xf numFmtId="0" fontId="48" fillId="7" borderId="11" xfId="0" applyFont="1" applyFill="1" applyBorder="1" applyAlignment="1">
      <alignment horizontal="center" vertical="center" wrapText="1"/>
    </xf>
    <xf numFmtId="0" fontId="48" fillId="7" borderId="12" xfId="0" applyFont="1" applyFill="1" applyBorder="1" applyAlignment="1">
      <alignment horizontal="center" vertical="center" wrapText="1"/>
    </xf>
    <xf numFmtId="0" fontId="48" fillId="7" borderId="0" xfId="0" applyFont="1" applyFill="1" applyBorder="1" applyAlignment="1">
      <alignment horizontal="center" vertical="center" wrapText="1"/>
    </xf>
    <xf numFmtId="0" fontId="48" fillId="7" borderId="13" xfId="0" applyFont="1" applyFill="1" applyBorder="1" applyAlignment="1">
      <alignment horizontal="center" vertical="center" wrapText="1"/>
    </xf>
    <xf numFmtId="0" fontId="48" fillId="7" borderId="14" xfId="0" applyFont="1" applyFill="1" applyBorder="1" applyAlignment="1">
      <alignment horizontal="center" vertical="center" wrapText="1"/>
    </xf>
    <xf numFmtId="0" fontId="48" fillId="7" borderId="15" xfId="0" applyFont="1" applyFill="1" applyBorder="1" applyAlignment="1">
      <alignment horizontal="center" vertical="center" wrapText="1"/>
    </xf>
    <xf numFmtId="0" fontId="48" fillId="7" borderId="16" xfId="0" applyFont="1" applyFill="1" applyBorder="1" applyAlignment="1">
      <alignment horizontal="center" vertical="center" wrapText="1"/>
    </xf>
    <xf numFmtId="0" fontId="0" fillId="7" borderId="9"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12" xfId="0" applyFill="1" applyBorder="1" applyAlignment="1">
      <alignment horizontal="center" vertical="center" wrapText="1"/>
    </xf>
    <xf numFmtId="0" fontId="0" fillId="7" borderId="13"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6" xfId="0" applyFill="1" applyBorder="1" applyAlignment="1">
      <alignment horizontal="center" vertical="center" wrapText="1"/>
    </xf>
    <xf numFmtId="0" fontId="0" fillId="7" borderId="9"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7" borderId="13" xfId="0" applyFont="1" applyFill="1" applyBorder="1" applyAlignment="1">
      <alignment horizontal="center" vertical="center" wrapText="1"/>
    </xf>
    <xf numFmtId="0" fontId="0" fillId="7" borderId="14" xfId="0" applyFont="1" applyFill="1" applyBorder="1" applyAlignment="1">
      <alignment horizontal="center" vertical="center" wrapText="1"/>
    </xf>
    <xf numFmtId="0" fontId="0" fillId="7" borderId="16"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37" fillId="3" borderId="0" xfId="4" applyFont="1" applyFill="1" applyBorder="1" applyAlignment="1">
      <alignment horizontal="center"/>
    </xf>
    <xf numFmtId="0" fontId="18" fillId="3" borderId="0" xfId="0" applyFont="1" applyFill="1" applyBorder="1" applyAlignment="1" applyProtection="1">
      <alignment horizontal="center" vertical="center"/>
      <protection hidden="1"/>
    </xf>
    <xf numFmtId="0" fontId="48" fillId="5" borderId="9" xfId="0" applyFont="1" applyFill="1" applyBorder="1" applyAlignment="1">
      <alignment horizontal="center" vertical="center" wrapText="1"/>
    </xf>
    <xf numFmtId="0" fontId="48" fillId="5" borderId="10" xfId="0" applyFont="1" applyFill="1" applyBorder="1" applyAlignment="1">
      <alignment horizontal="center" vertical="center" wrapText="1"/>
    </xf>
    <xf numFmtId="0" fontId="48" fillId="5" borderId="11" xfId="0" applyFont="1" applyFill="1" applyBorder="1" applyAlignment="1">
      <alignment horizontal="center" vertical="center" wrapText="1"/>
    </xf>
    <xf numFmtId="0" fontId="48" fillId="5" borderId="12" xfId="0" applyFont="1" applyFill="1" applyBorder="1" applyAlignment="1">
      <alignment horizontal="center" vertical="center" wrapText="1"/>
    </xf>
    <xf numFmtId="0" fontId="48" fillId="5" borderId="0" xfId="0" applyFont="1" applyFill="1" applyBorder="1" applyAlignment="1">
      <alignment horizontal="center" vertical="center" wrapText="1"/>
    </xf>
    <xf numFmtId="0" fontId="48" fillId="5" borderId="13" xfId="0" applyFont="1" applyFill="1" applyBorder="1" applyAlignment="1">
      <alignment horizontal="center" vertical="center" wrapText="1"/>
    </xf>
    <xf numFmtId="0" fontId="48" fillId="5" borderId="14" xfId="0" applyFont="1" applyFill="1" applyBorder="1" applyAlignment="1">
      <alignment horizontal="center" vertical="center" wrapText="1"/>
    </xf>
    <xf numFmtId="0" fontId="48" fillId="5" borderId="15" xfId="0" applyFont="1" applyFill="1" applyBorder="1" applyAlignment="1">
      <alignment horizontal="center" vertical="center" wrapText="1"/>
    </xf>
    <xf numFmtId="0" fontId="48" fillId="5" borderId="16" xfId="0" applyFont="1" applyFill="1" applyBorder="1" applyAlignment="1">
      <alignment horizontal="center" vertical="center" wrapText="1"/>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21" fillId="0" borderId="0" xfId="0" applyFont="1" applyAlignment="1">
      <alignment horizontal="left" vertical="center"/>
    </xf>
    <xf numFmtId="0" fontId="7" fillId="3" borderId="0" xfId="0" applyFont="1" applyFill="1" applyAlignment="1">
      <alignment horizontal="center" vertical="center"/>
    </xf>
    <xf numFmtId="0" fontId="22" fillId="3" borderId="0" xfId="0" applyFont="1" applyFill="1" applyAlignment="1">
      <alignment horizontal="center" vertical="center"/>
    </xf>
    <xf numFmtId="0" fontId="24" fillId="3" borderId="34" xfId="0" applyFont="1" applyFill="1" applyBorder="1" applyAlignment="1" applyProtection="1">
      <alignment horizontal="left" vertical="center"/>
      <protection locked="0"/>
    </xf>
    <xf numFmtId="0" fontId="24" fillId="3" borderId="35" xfId="0" applyFont="1" applyFill="1" applyBorder="1" applyAlignment="1" applyProtection="1">
      <alignment horizontal="left" vertical="center"/>
      <protection locked="0"/>
    </xf>
    <xf numFmtId="1" fontId="25" fillId="3" borderId="34" xfId="0" applyNumberFormat="1" applyFont="1" applyFill="1" applyBorder="1" applyAlignment="1" applyProtection="1">
      <alignment horizontal="left" vertical="center"/>
      <protection locked="0"/>
    </xf>
    <xf numFmtId="1" fontId="25" fillId="3" borderId="35" xfId="0" applyNumberFormat="1" applyFont="1" applyFill="1" applyBorder="1" applyAlignment="1" applyProtection="1">
      <alignment horizontal="left" vertical="center"/>
      <protection locked="0"/>
    </xf>
    <xf numFmtId="0" fontId="22" fillId="3" borderId="0" xfId="0" applyFont="1" applyFill="1" applyAlignment="1" applyProtection="1">
      <alignment horizontal="center" vertical="center"/>
    </xf>
    <xf numFmtId="0" fontId="22" fillId="3" borderId="0" xfId="0" applyFont="1" applyFill="1" applyAlignment="1" applyProtection="1">
      <alignment horizontal="left" vertical="center"/>
    </xf>
    <xf numFmtId="0" fontId="25" fillId="3" borderId="2" xfId="0" applyFont="1" applyFill="1" applyBorder="1" applyAlignment="1" applyProtection="1">
      <alignment horizontal="left" vertical="center" wrapText="1"/>
      <protection locked="0"/>
    </xf>
    <xf numFmtId="0" fontId="25" fillId="3" borderId="3" xfId="0" applyFont="1" applyFill="1" applyBorder="1" applyAlignment="1" applyProtection="1">
      <alignment horizontal="left" vertical="center" wrapText="1"/>
      <protection locked="0"/>
    </xf>
    <xf numFmtId="0" fontId="25" fillId="3" borderId="7" xfId="0" applyFont="1" applyFill="1" applyBorder="1" applyAlignment="1" applyProtection="1">
      <alignment horizontal="left" vertical="center" wrapText="1"/>
      <protection locked="0"/>
    </xf>
    <xf numFmtId="0" fontId="25" fillId="3" borderId="8" xfId="0" applyFont="1" applyFill="1" applyBorder="1" applyAlignment="1" applyProtection="1">
      <alignment horizontal="left" vertical="center" wrapText="1"/>
      <protection locked="0"/>
    </xf>
    <xf numFmtId="0" fontId="22" fillId="3" borderId="0" xfId="0" applyFont="1" applyFill="1" applyAlignment="1" applyProtection="1">
      <alignment horizontal="left" vertical="center"/>
      <protection locked="0"/>
    </xf>
    <xf numFmtId="0" fontId="25" fillId="3" borderId="7" xfId="1" applyNumberFormat="1" applyFont="1" applyFill="1" applyBorder="1" applyAlignment="1" applyProtection="1">
      <alignment horizontal="center"/>
      <protection locked="0"/>
    </xf>
    <xf numFmtId="164" fontId="27" fillId="3" borderId="7" xfId="0" applyNumberFormat="1" applyFont="1" applyFill="1" applyBorder="1" applyAlignment="1" applyProtection="1">
      <alignment horizontal="center" vertical="center"/>
      <protection locked="0"/>
    </xf>
    <xf numFmtId="0" fontId="25" fillId="3" borderId="7" xfId="0" applyFont="1" applyFill="1" applyBorder="1" applyAlignment="1" applyProtection="1">
      <alignment horizontal="center" vertical="center"/>
      <protection locked="0"/>
    </xf>
    <xf numFmtId="0" fontId="25" fillId="3" borderId="7" xfId="1" applyNumberFormat="1" applyFont="1" applyFill="1" applyBorder="1" applyAlignment="1" applyProtection="1">
      <alignment horizontal="center" vertical="center"/>
      <protection locked="0"/>
    </xf>
    <xf numFmtId="0" fontId="20" fillId="0" borderId="0" xfId="0" applyFont="1" applyAlignment="1">
      <alignment horizontal="center" vertical="center" wrapText="1"/>
    </xf>
    <xf numFmtId="0" fontId="28" fillId="3" borderId="1" xfId="0" applyFont="1" applyFill="1" applyBorder="1" applyAlignment="1" applyProtection="1">
      <alignment horizontal="center" vertical="center"/>
      <protection locked="0"/>
    </xf>
    <xf numFmtId="0" fontId="28" fillId="3" borderId="2" xfId="0" applyFont="1" applyFill="1" applyBorder="1" applyAlignment="1" applyProtection="1">
      <alignment horizontal="center" vertical="center"/>
      <protection locked="0"/>
    </xf>
    <xf numFmtId="0" fontId="28" fillId="3" borderId="3" xfId="0" applyFont="1" applyFill="1" applyBorder="1" applyAlignment="1" applyProtection="1">
      <alignment horizontal="center" vertical="center"/>
      <protection locked="0"/>
    </xf>
    <xf numFmtId="0" fontId="28" fillId="3" borderId="6" xfId="0" applyFont="1" applyFill="1" applyBorder="1" applyAlignment="1" applyProtection="1">
      <alignment horizontal="center" vertical="center"/>
      <protection locked="0"/>
    </xf>
    <xf numFmtId="0" fontId="28" fillId="3" borderId="7" xfId="0" applyFont="1" applyFill="1" applyBorder="1" applyAlignment="1" applyProtection="1">
      <alignment horizontal="center" vertical="center"/>
      <protection locked="0"/>
    </xf>
    <xf numFmtId="0" fontId="28" fillId="3" borderId="8" xfId="0" applyFont="1" applyFill="1" applyBorder="1" applyAlignment="1" applyProtection="1">
      <alignment horizontal="center" vertical="center"/>
      <protection locked="0"/>
    </xf>
    <xf numFmtId="0" fontId="22" fillId="3" borderId="7" xfId="0" applyFont="1" applyFill="1" applyBorder="1" applyAlignment="1">
      <alignment horizontal="center"/>
    </xf>
    <xf numFmtId="165" fontId="24" fillId="3" borderId="7" xfId="0" applyNumberFormat="1" applyFont="1" applyFill="1" applyBorder="1" applyAlignment="1" applyProtection="1">
      <alignment horizontal="center"/>
      <protection locked="0"/>
    </xf>
    <xf numFmtId="0" fontId="21" fillId="3" borderId="0" xfId="0" applyFont="1" applyFill="1" applyAlignment="1">
      <alignment horizontal="center" vertical="center"/>
    </xf>
    <xf numFmtId="0" fontId="45" fillId="2" borderId="0" xfId="0" applyFont="1" applyFill="1" applyBorder="1" applyAlignment="1">
      <alignment horizontal="left" vertical="top" wrapText="1"/>
    </xf>
    <xf numFmtId="0" fontId="45" fillId="2" borderId="23" xfId="0" applyFont="1" applyFill="1" applyBorder="1" applyAlignment="1">
      <alignment horizontal="left" vertical="top" wrapText="1"/>
    </xf>
    <xf numFmtId="0" fontId="39" fillId="2" borderId="0" xfId="0" applyFont="1" applyFill="1" applyBorder="1" applyAlignment="1">
      <alignment horizontal="left" vertical="center" wrapText="1"/>
    </xf>
    <xf numFmtId="0" fontId="39" fillId="2" borderId="23" xfId="0" applyFont="1" applyFill="1" applyBorder="1" applyAlignment="1">
      <alignment horizontal="left" vertical="center" wrapText="1"/>
    </xf>
    <xf numFmtId="0" fontId="39" fillId="2" borderId="25" xfId="0" applyFont="1" applyFill="1" applyBorder="1" applyAlignment="1">
      <alignment horizontal="left" vertical="center" wrapText="1"/>
    </xf>
    <xf numFmtId="0" fontId="39" fillId="2" borderId="26" xfId="0" applyFont="1" applyFill="1" applyBorder="1" applyAlignment="1">
      <alignment horizontal="left" vertical="center" wrapText="1"/>
    </xf>
    <xf numFmtId="0" fontId="44" fillId="3" borderId="38" xfId="0" applyFont="1" applyFill="1" applyBorder="1" applyAlignment="1">
      <alignment horizontal="center" vertical="center"/>
    </xf>
    <xf numFmtId="0" fontId="44" fillId="3" borderId="39" xfId="0" applyFont="1" applyFill="1" applyBorder="1" applyAlignment="1">
      <alignment horizontal="center" vertical="center"/>
    </xf>
    <xf numFmtId="0" fontId="44" fillId="3" borderId="40" xfId="0" applyFont="1" applyFill="1" applyBorder="1" applyAlignment="1">
      <alignment horizontal="center" vertical="center"/>
    </xf>
    <xf numFmtId="0" fontId="22" fillId="3" borderId="0" xfId="0" applyFont="1" applyFill="1" applyAlignment="1">
      <alignment horizontal="left" vertical="center"/>
    </xf>
    <xf numFmtId="0" fontId="1" fillId="2" borderId="0" xfId="0" applyFont="1" applyFill="1" applyBorder="1" applyAlignment="1">
      <alignment horizontal="left" wrapText="1"/>
    </xf>
    <xf numFmtId="0" fontId="1" fillId="2" borderId="23"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0" xfId="0" applyFont="1" applyFill="1" applyBorder="1" applyAlignment="1">
      <alignment horizontal="left" vertical="top" wrapText="1"/>
    </xf>
    <xf numFmtId="0" fontId="1" fillId="2" borderId="23" xfId="0" applyFont="1" applyFill="1" applyBorder="1" applyAlignment="1">
      <alignment horizontal="left" vertical="top"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33" fillId="2" borderId="22" xfId="0" applyFont="1" applyFill="1" applyBorder="1" applyAlignment="1">
      <alignment horizontal="center" vertical="center"/>
    </xf>
    <xf numFmtId="0" fontId="39" fillId="2" borderId="0" xfId="0" applyFont="1" applyFill="1" applyBorder="1" applyAlignment="1">
      <alignment horizontal="justify" vertical="center" wrapText="1"/>
    </xf>
    <xf numFmtId="0" fontId="39" fillId="2" borderId="23" xfId="0" applyFont="1" applyFill="1" applyBorder="1" applyAlignment="1">
      <alignment horizontal="justify" vertical="center" wrapText="1"/>
    </xf>
    <xf numFmtId="0" fontId="21" fillId="3" borderId="0" xfId="0" applyFont="1" applyFill="1" applyAlignment="1">
      <alignment horizontal="center" vertical="center" wrapText="1"/>
    </xf>
    <xf numFmtId="0" fontId="55" fillId="5" borderId="42" xfId="2" applyFont="1" applyFill="1" applyBorder="1" applyAlignment="1" applyProtection="1">
      <alignment horizontal="left" vertical="center"/>
      <protection hidden="1"/>
    </xf>
    <xf numFmtId="0" fontId="55" fillId="5" borderId="43" xfId="2" applyFont="1" applyFill="1" applyBorder="1" applyAlignment="1" applyProtection="1">
      <alignment horizontal="left" vertical="center"/>
      <protection hidden="1"/>
    </xf>
    <xf numFmtId="0" fontId="55" fillId="5" borderId="44" xfId="2" applyFont="1" applyFill="1" applyBorder="1" applyAlignment="1" applyProtection="1">
      <alignment horizontal="left" vertical="center"/>
      <protection hidden="1"/>
    </xf>
    <xf numFmtId="0" fontId="56" fillId="5" borderId="45" xfId="2" applyFont="1" applyFill="1" applyBorder="1" applyAlignment="1" applyProtection="1">
      <alignment horizontal="center" vertical="center"/>
      <protection hidden="1"/>
    </xf>
    <xf numFmtId="0" fontId="56" fillId="5" borderId="34" xfId="2" applyFont="1" applyFill="1" applyBorder="1" applyAlignment="1" applyProtection="1">
      <alignment horizontal="center" vertical="center"/>
      <protection hidden="1"/>
    </xf>
    <xf numFmtId="0" fontId="56" fillId="5" borderId="35" xfId="2" applyFont="1" applyFill="1" applyBorder="1" applyAlignment="1" applyProtection="1">
      <alignment horizontal="center" vertical="center"/>
      <protection hidden="1"/>
    </xf>
    <xf numFmtId="0" fontId="51" fillId="5" borderId="33" xfId="2" applyFont="1" applyFill="1" applyBorder="1" applyAlignment="1" applyProtection="1">
      <alignment horizontal="center" vertical="center" wrapText="1"/>
      <protection hidden="1"/>
    </xf>
    <xf numFmtId="0" fontId="51" fillId="5" borderId="46" xfId="2" applyFont="1" applyFill="1" applyBorder="1" applyAlignment="1" applyProtection="1">
      <alignment horizontal="center" vertical="center" wrapText="1"/>
      <protection hidden="1"/>
    </xf>
    <xf numFmtId="0" fontId="59" fillId="3" borderId="49" xfId="2" applyFont="1" applyFill="1" applyBorder="1" applyAlignment="1" applyProtection="1">
      <alignment horizontal="left" vertical="center" wrapText="1"/>
      <protection hidden="1"/>
    </xf>
    <xf numFmtId="0" fontId="59" fillId="3" borderId="50" xfId="2" applyFont="1" applyFill="1" applyBorder="1" applyAlignment="1" applyProtection="1">
      <alignment horizontal="left" vertical="center" wrapText="1"/>
      <protection hidden="1"/>
    </xf>
    <xf numFmtId="0" fontId="59" fillId="3" borderId="51" xfId="2" applyFont="1" applyFill="1" applyBorder="1" applyAlignment="1" applyProtection="1">
      <alignment horizontal="left" vertical="center" wrapText="1"/>
      <protection hidden="1"/>
    </xf>
    <xf numFmtId="0" fontId="57" fillId="3" borderId="45" xfId="2" applyFont="1" applyFill="1" applyBorder="1" applyAlignment="1" applyProtection="1">
      <alignment horizontal="left" vertical="center" wrapText="1"/>
      <protection hidden="1"/>
    </xf>
    <xf numFmtId="0" fontId="57" fillId="3" borderId="34" xfId="2" applyFont="1" applyFill="1" applyBorder="1" applyAlignment="1" applyProtection="1">
      <alignment horizontal="left" vertical="center" wrapText="1"/>
      <protection hidden="1"/>
    </xf>
    <xf numFmtId="1" fontId="60" fillId="3" borderId="48" xfId="2" applyNumberFormat="1" applyFont="1" applyFill="1" applyBorder="1" applyAlignment="1" applyProtection="1">
      <alignment horizontal="center" vertical="center" wrapText="1"/>
      <protection hidden="1"/>
    </xf>
    <xf numFmtId="1" fontId="60" fillId="3" borderId="41" xfId="2" applyNumberFormat="1" applyFont="1" applyFill="1" applyBorder="1" applyAlignment="1" applyProtection="1">
      <alignment horizontal="center" vertical="center" wrapText="1"/>
      <protection hidden="1"/>
    </xf>
    <xf numFmtId="1" fontId="60" fillId="3" borderId="54" xfId="2" applyNumberFormat="1" applyFont="1" applyFill="1" applyBorder="1" applyAlignment="1" applyProtection="1">
      <alignment horizontal="center" vertical="center" wrapText="1"/>
      <protection hidden="1"/>
    </xf>
    <xf numFmtId="0" fontId="59" fillId="3" borderId="55" xfId="2" applyFont="1" applyFill="1" applyBorder="1" applyAlignment="1" applyProtection="1">
      <alignment horizontal="left" vertical="center" wrapText="1"/>
      <protection hidden="1"/>
    </xf>
    <xf numFmtId="0" fontId="59" fillId="3" borderId="2" xfId="2" applyFont="1" applyFill="1" applyBorder="1" applyAlignment="1" applyProtection="1">
      <alignment horizontal="left" vertical="center" wrapText="1"/>
      <protection hidden="1"/>
    </xf>
    <xf numFmtId="0" fontId="59" fillId="3" borderId="3" xfId="2" applyFont="1" applyFill="1" applyBorder="1" applyAlignment="1" applyProtection="1">
      <alignment horizontal="left" vertical="center" wrapText="1"/>
      <protection hidden="1"/>
    </xf>
    <xf numFmtId="0" fontId="59" fillId="3" borderId="45" xfId="2" applyFont="1" applyFill="1" applyBorder="1" applyAlignment="1" applyProtection="1">
      <alignment horizontal="left" vertical="center" wrapText="1"/>
      <protection hidden="1"/>
    </xf>
    <xf numFmtId="0" fontId="59" fillId="3" borderId="34" xfId="2" applyFont="1" applyFill="1" applyBorder="1" applyAlignment="1" applyProtection="1">
      <alignment horizontal="left" vertical="center" wrapText="1"/>
      <protection hidden="1"/>
    </xf>
    <xf numFmtId="0" fontId="59" fillId="3" borderId="35" xfId="2" applyFont="1" applyFill="1" applyBorder="1" applyAlignment="1" applyProtection="1">
      <alignment horizontal="left" vertical="center" wrapText="1"/>
      <protection hidden="1"/>
    </xf>
    <xf numFmtId="0" fontId="67" fillId="3" borderId="45" xfId="2" applyFont="1" applyFill="1" applyBorder="1" applyAlignment="1" applyProtection="1">
      <alignment horizontal="left" vertical="center" wrapText="1"/>
      <protection hidden="1"/>
    </xf>
    <xf numFmtId="0" fontId="67" fillId="3" borderId="34" xfId="2" applyFont="1" applyFill="1" applyBorder="1" applyAlignment="1" applyProtection="1">
      <alignment horizontal="left" vertical="center" wrapText="1"/>
      <protection hidden="1"/>
    </xf>
    <xf numFmtId="0" fontId="67" fillId="3" borderId="35" xfId="2" applyFont="1" applyFill="1" applyBorder="1" applyAlignment="1" applyProtection="1">
      <alignment horizontal="left" vertical="center" wrapText="1"/>
      <protection hidden="1"/>
    </xf>
    <xf numFmtId="0" fontId="66" fillId="3" borderId="49" xfId="2" applyFont="1" applyFill="1" applyBorder="1" applyAlignment="1" applyProtection="1">
      <alignment horizontal="left" vertical="center" wrapText="1"/>
      <protection hidden="1"/>
    </xf>
    <xf numFmtId="0" fontId="66" fillId="3" borderId="50" xfId="2" applyFont="1" applyFill="1" applyBorder="1" applyAlignment="1" applyProtection="1">
      <alignment horizontal="left" vertical="center" wrapText="1"/>
      <protection hidden="1"/>
    </xf>
    <xf numFmtId="0" fontId="66" fillId="3" borderId="51" xfId="2" applyFont="1" applyFill="1" applyBorder="1" applyAlignment="1" applyProtection="1">
      <alignment horizontal="left" vertical="center" wrapText="1"/>
      <protection hidden="1"/>
    </xf>
    <xf numFmtId="0" fontId="66" fillId="3" borderId="55" xfId="2" applyFont="1" applyFill="1" applyBorder="1" applyAlignment="1" applyProtection="1">
      <alignment horizontal="left" vertical="center" wrapText="1"/>
      <protection hidden="1"/>
    </xf>
    <xf numFmtId="0" fontId="66" fillId="3" borderId="2" xfId="2" applyFont="1" applyFill="1" applyBorder="1" applyAlignment="1" applyProtection="1">
      <alignment horizontal="left" vertical="center" wrapText="1"/>
      <protection hidden="1"/>
    </xf>
    <xf numFmtId="0" fontId="66" fillId="3" borderId="3" xfId="2" applyFont="1" applyFill="1" applyBorder="1" applyAlignment="1" applyProtection="1">
      <alignment horizontal="left" vertical="center" wrapText="1"/>
      <protection hidden="1"/>
    </xf>
    <xf numFmtId="0" fontId="53" fillId="3" borderId="38" xfId="2" applyFont="1" applyFill="1" applyBorder="1" applyAlignment="1" applyProtection="1">
      <alignment horizontal="center" vertical="center" wrapText="1"/>
      <protection hidden="1"/>
    </xf>
    <xf numFmtId="0" fontId="53" fillId="3" borderId="39" xfId="2" applyFont="1" applyFill="1" applyBorder="1" applyAlignment="1" applyProtection="1">
      <alignment horizontal="center" vertical="center" wrapText="1"/>
      <protection hidden="1"/>
    </xf>
    <xf numFmtId="0" fontId="53" fillId="3" borderId="40" xfId="2" applyFont="1" applyFill="1" applyBorder="1" applyAlignment="1" applyProtection="1">
      <alignment horizontal="center" vertical="center" wrapText="1"/>
      <protection hidden="1"/>
    </xf>
    <xf numFmtId="0" fontId="83" fillId="0" borderId="13" xfId="2" applyFont="1" applyFill="1" applyBorder="1" applyAlignment="1">
      <alignment horizontal="center" vertical="center" textRotation="90"/>
    </xf>
    <xf numFmtId="0" fontId="54" fillId="3" borderId="38" xfId="2" applyFont="1" applyFill="1" applyBorder="1" applyAlignment="1" applyProtection="1">
      <alignment horizontal="center" vertical="center" wrapText="1"/>
      <protection hidden="1"/>
    </xf>
    <xf numFmtId="0" fontId="54" fillId="3" borderId="39" xfId="2" applyFont="1" applyFill="1" applyBorder="1" applyAlignment="1" applyProtection="1">
      <alignment horizontal="center" vertical="center" wrapText="1"/>
      <protection hidden="1"/>
    </xf>
    <xf numFmtId="0" fontId="54" fillId="3" borderId="40" xfId="2" applyFont="1" applyFill="1" applyBorder="1" applyAlignment="1" applyProtection="1">
      <alignment horizontal="center" vertical="center" wrapText="1"/>
      <protection hidden="1"/>
    </xf>
    <xf numFmtId="0" fontId="83" fillId="0" borderId="0" xfId="2" applyFont="1" applyFill="1" applyBorder="1" applyAlignment="1">
      <alignment horizontal="center" vertical="center" textRotation="90"/>
    </xf>
    <xf numFmtId="0" fontId="57" fillId="3" borderId="47" xfId="2" applyFont="1" applyFill="1" applyBorder="1" applyAlignment="1" applyProtection="1">
      <alignment horizontal="left" vertical="center" wrapText="1"/>
      <protection hidden="1"/>
    </xf>
    <xf numFmtId="0" fontId="57" fillId="3" borderId="7" xfId="2" applyFont="1" applyFill="1" applyBorder="1" applyAlignment="1" applyProtection="1">
      <alignment horizontal="left" vertical="center" wrapText="1"/>
      <protection hidden="1"/>
    </xf>
    <xf numFmtId="0" fontId="62" fillId="3" borderId="45" xfId="2" applyFont="1" applyFill="1" applyBorder="1" applyAlignment="1" applyProtection="1">
      <alignment horizontal="left" vertical="center" wrapText="1"/>
      <protection hidden="1"/>
    </xf>
    <xf numFmtId="0" fontId="62" fillId="3" borderId="34" xfId="2" applyFont="1" applyFill="1" applyBorder="1" applyAlignment="1" applyProtection="1">
      <alignment horizontal="left" vertical="center" wrapText="1"/>
      <protection hidden="1"/>
    </xf>
    <xf numFmtId="0" fontId="66" fillId="3" borderId="45" xfId="2" applyFont="1" applyFill="1" applyBorder="1" applyAlignment="1" applyProtection="1">
      <alignment horizontal="left" vertical="center" wrapText="1"/>
      <protection hidden="1"/>
    </xf>
    <xf numFmtId="0" fontId="66" fillId="3" borderId="34" xfId="2" applyFont="1" applyFill="1" applyBorder="1" applyAlignment="1" applyProtection="1">
      <alignment horizontal="left" vertical="center" wrapText="1"/>
      <protection hidden="1"/>
    </xf>
    <xf numFmtId="0" fontId="66" fillId="3" borderId="35" xfId="2" applyFont="1" applyFill="1" applyBorder="1" applyAlignment="1" applyProtection="1">
      <alignment horizontal="left" vertical="center" wrapText="1"/>
      <protection hidden="1"/>
    </xf>
    <xf numFmtId="0" fontId="66" fillId="3" borderId="61" xfId="2" applyFont="1" applyFill="1" applyBorder="1" applyAlignment="1" applyProtection="1">
      <alignment horizontal="left" vertical="center" wrapText="1"/>
      <protection hidden="1"/>
    </xf>
    <xf numFmtId="0" fontId="66" fillId="3" borderId="18" xfId="2" applyFont="1" applyFill="1" applyBorder="1" applyAlignment="1" applyProtection="1">
      <alignment horizontal="left" vertical="center" wrapText="1"/>
      <protection hidden="1"/>
    </xf>
    <xf numFmtId="0" fontId="66" fillId="3" borderId="55" xfId="2" applyFont="1" applyFill="1" applyBorder="1" applyAlignment="1" applyProtection="1">
      <alignment horizontal="left" vertical="center"/>
      <protection hidden="1"/>
    </xf>
    <xf numFmtId="0" fontId="66" fillId="3" borderId="2" xfId="2" applyFont="1" applyFill="1" applyBorder="1" applyAlignment="1" applyProtection="1">
      <alignment horizontal="left" vertical="center"/>
      <protection hidden="1"/>
    </xf>
    <xf numFmtId="0" fontId="66" fillId="3" borderId="49" xfId="2" applyFont="1" applyFill="1" applyBorder="1" applyAlignment="1" applyProtection="1">
      <alignment horizontal="left" vertical="center"/>
      <protection hidden="1"/>
    </xf>
    <xf numFmtId="0" fontId="66" fillId="3" borderId="50" xfId="2" applyFont="1" applyFill="1" applyBorder="1" applyAlignment="1" applyProtection="1">
      <alignment horizontal="left" vertical="center"/>
      <protection hidden="1"/>
    </xf>
    <xf numFmtId="0" fontId="51" fillId="5" borderId="1" xfId="2" applyFont="1" applyFill="1" applyBorder="1" applyAlignment="1" applyProtection="1">
      <alignment horizontal="center" vertical="center" wrapText="1"/>
      <protection hidden="1"/>
    </xf>
    <xf numFmtId="0" fontId="51" fillId="5" borderId="59" xfId="2" applyFont="1" applyFill="1" applyBorder="1" applyAlignment="1" applyProtection="1">
      <alignment horizontal="center" vertical="center" wrapText="1"/>
      <protection hidden="1"/>
    </xf>
    <xf numFmtId="0" fontId="83" fillId="0" borderId="4" xfId="2" applyFont="1" applyFill="1" applyBorder="1" applyAlignment="1">
      <alignment horizontal="center" vertical="center" textRotation="90"/>
    </xf>
    <xf numFmtId="0" fontId="59" fillId="3" borderId="45" xfId="2" applyFont="1" applyFill="1" applyBorder="1" applyAlignment="1" applyProtection="1">
      <alignment vertical="center" wrapText="1"/>
      <protection hidden="1"/>
    </xf>
    <xf numFmtId="0" fontId="59" fillId="3" borderId="34" xfId="2" applyFont="1" applyFill="1" applyBorder="1" applyAlignment="1" applyProtection="1">
      <alignment vertical="center" wrapText="1"/>
      <protection hidden="1"/>
    </xf>
    <xf numFmtId="0" fontId="59" fillId="3" borderId="35" xfId="2" applyFont="1" applyFill="1" applyBorder="1" applyAlignment="1" applyProtection="1">
      <alignment vertical="center" wrapText="1"/>
      <protection hidden="1"/>
    </xf>
    <xf numFmtId="0" fontId="57" fillId="3" borderId="45" xfId="2" applyFont="1" applyFill="1" applyBorder="1" applyAlignment="1" applyProtection="1">
      <alignment vertical="center" wrapText="1"/>
      <protection hidden="1"/>
    </xf>
    <xf numFmtId="0" fontId="57" fillId="3" borderId="34" xfId="2" applyFont="1" applyFill="1" applyBorder="1" applyAlignment="1" applyProtection="1">
      <alignment vertical="center" wrapText="1"/>
      <protection hidden="1"/>
    </xf>
    <xf numFmtId="0" fontId="59" fillId="3" borderId="55" xfId="2" applyFont="1" applyFill="1" applyBorder="1" applyAlignment="1" applyProtection="1">
      <alignment vertical="center" wrapText="1"/>
      <protection hidden="1"/>
    </xf>
    <xf numFmtId="0" fontId="59" fillId="3" borderId="2" xfId="2" applyFont="1" applyFill="1" applyBorder="1" applyAlignment="1" applyProtection="1">
      <alignment vertical="center" wrapText="1"/>
      <protection hidden="1"/>
    </xf>
    <xf numFmtId="0" fontId="59" fillId="3" borderId="3" xfId="2" applyFont="1" applyFill="1" applyBorder="1" applyAlignment="1" applyProtection="1">
      <alignment vertical="center" wrapText="1"/>
      <protection hidden="1"/>
    </xf>
    <xf numFmtId="0" fontId="60" fillId="3" borderId="38" xfId="2" applyFont="1" applyFill="1" applyBorder="1" applyAlignment="1" applyProtection="1">
      <alignment horizontal="center" vertical="center" wrapText="1"/>
      <protection hidden="1"/>
    </xf>
    <xf numFmtId="0" fontId="60" fillId="3" borderId="39" xfId="2" applyFont="1" applyFill="1" applyBorder="1" applyAlignment="1" applyProtection="1">
      <alignment horizontal="center" vertical="center" wrapText="1"/>
      <protection hidden="1"/>
    </xf>
    <xf numFmtId="0" fontId="60" fillId="3" borderId="40" xfId="2" applyFont="1" applyFill="1" applyBorder="1" applyAlignment="1" applyProtection="1">
      <alignment horizontal="center" vertical="center" wrapText="1"/>
      <protection hidden="1"/>
    </xf>
    <xf numFmtId="0" fontId="55" fillId="6" borderId="42" xfId="2" applyFont="1" applyFill="1" applyBorder="1" applyAlignment="1" applyProtection="1">
      <alignment horizontal="left" vertical="center"/>
      <protection hidden="1"/>
    </xf>
    <xf numFmtId="0" fontId="55" fillId="6" borderId="43" xfId="2" applyFont="1" applyFill="1" applyBorder="1" applyAlignment="1" applyProtection="1">
      <alignment horizontal="left" vertical="center"/>
      <protection hidden="1"/>
    </xf>
    <xf numFmtId="0" fontId="55" fillId="6" borderId="44" xfId="2" applyFont="1" applyFill="1" applyBorder="1" applyAlignment="1" applyProtection="1">
      <alignment horizontal="left" vertical="center"/>
      <protection hidden="1"/>
    </xf>
    <xf numFmtId="0" fontId="56" fillId="6" borderId="45" xfId="2" applyFont="1" applyFill="1" applyBorder="1" applyAlignment="1" applyProtection="1">
      <alignment horizontal="center" vertical="center"/>
      <protection hidden="1"/>
    </xf>
    <xf numFmtId="0" fontId="56" fillId="6" borderId="34" xfId="2" applyFont="1" applyFill="1" applyBorder="1" applyAlignment="1" applyProtection="1">
      <alignment horizontal="center" vertical="center"/>
      <protection hidden="1"/>
    </xf>
    <xf numFmtId="0" fontId="56" fillId="6" borderId="35" xfId="2" applyFont="1" applyFill="1" applyBorder="1" applyAlignment="1" applyProtection="1">
      <alignment horizontal="center" vertical="center"/>
      <protection hidden="1"/>
    </xf>
    <xf numFmtId="0" fontId="51" fillId="6" borderId="33" xfId="2" applyFont="1" applyFill="1" applyBorder="1" applyAlignment="1" applyProtection="1">
      <alignment horizontal="center" vertical="center" wrapText="1"/>
      <protection hidden="1"/>
    </xf>
    <xf numFmtId="0" fontId="51" fillId="6" borderId="46" xfId="2" applyFont="1" applyFill="1" applyBorder="1" applyAlignment="1" applyProtection="1">
      <alignment horizontal="center" vertical="center" wrapText="1"/>
      <protection hidden="1"/>
    </xf>
    <xf numFmtId="1" fontId="60" fillId="3" borderId="13" xfId="2" applyNumberFormat="1" applyFont="1" applyFill="1" applyBorder="1" applyAlignment="1" applyProtection="1">
      <alignment horizontal="center" vertical="center" wrapText="1"/>
      <protection hidden="1"/>
    </xf>
    <xf numFmtId="0" fontId="59" fillId="3" borderId="61" xfId="2" applyFont="1" applyFill="1" applyBorder="1" applyAlignment="1" applyProtection="1">
      <alignment horizontal="left" vertical="center" wrapText="1"/>
      <protection hidden="1"/>
    </xf>
    <xf numFmtId="0" fontId="59" fillId="3" borderId="18" xfId="2" applyFont="1" applyFill="1" applyBorder="1" applyAlignment="1" applyProtection="1">
      <alignment horizontal="left" vertical="center" wrapText="1"/>
      <protection hidden="1"/>
    </xf>
    <xf numFmtId="0" fontId="66" fillId="3" borderId="51" xfId="2" applyFont="1" applyFill="1" applyBorder="1" applyAlignment="1" applyProtection="1">
      <alignment horizontal="left" vertical="center"/>
      <protection hidden="1"/>
    </xf>
    <xf numFmtId="0" fontId="85" fillId="0" borderId="13" xfId="2" applyFont="1" applyFill="1" applyBorder="1" applyAlignment="1">
      <alignment horizontal="center" vertical="center" textRotation="90"/>
    </xf>
    <xf numFmtId="0" fontId="85" fillId="0" borderId="0" xfId="2" applyFont="1" applyFill="1" applyBorder="1" applyAlignment="1">
      <alignment horizontal="center" vertical="center" textRotation="90"/>
    </xf>
    <xf numFmtId="0" fontId="51" fillId="6" borderId="1" xfId="2" applyFont="1" applyFill="1" applyBorder="1" applyAlignment="1" applyProtection="1">
      <alignment horizontal="center" vertical="center" wrapText="1"/>
      <protection hidden="1"/>
    </xf>
    <xf numFmtId="0" fontId="51" fillId="6" borderId="59" xfId="2" applyFont="1" applyFill="1" applyBorder="1" applyAlignment="1" applyProtection="1">
      <alignment horizontal="center" vertical="center" wrapText="1"/>
      <protection hidden="1"/>
    </xf>
  </cellXfs>
  <cellStyles count="5">
    <cellStyle name="Hyperlink" xfId="4" builtinId="8"/>
    <cellStyle name="Hyperlink 2" xfId="3" xr:uid="{C046F741-5F72-4178-BF92-070702D950F4}"/>
    <cellStyle name="Normal" xfId="0" builtinId="0"/>
    <cellStyle name="Normal 2" xfId="2" xr:uid="{612FC338-47AD-47AE-9E64-FD1665175D33}"/>
    <cellStyle name="Percent" xfId="1" builtinId="5"/>
  </cellStyles>
  <dxfs count="4">
    <dxf>
      <font>
        <color theme="0"/>
      </font>
    </dxf>
    <dxf>
      <font>
        <color theme="0"/>
      </font>
      <fill>
        <patternFill patternType="solid"/>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9</xdr:col>
      <xdr:colOff>243389</xdr:colOff>
      <xdr:row>33</xdr:row>
      <xdr:rowOff>161925</xdr:rowOff>
    </xdr:from>
    <xdr:to>
      <xdr:col>28</xdr:col>
      <xdr:colOff>115550</xdr:colOff>
      <xdr:row>39</xdr:row>
      <xdr:rowOff>155147</xdr:rowOff>
    </xdr:to>
    <xdr:pic>
      <xdr:nvPicPr>
        <xdr:cNvPr id="4" name="Picture 3">
          <a:extLst>
            <a:ext uri="{FF2B5EF4-FFF2-40B4-BE49-F238E27FC236}">
              <a16:creationId xmlns:a16="http://schemas.microsoft.com/office/drawing/2014/main" id="{981B8D1B-F990-AD29-019E-218AF40D0A06}"/>
            </a:ext>
          </a:extLst>
        </xdr:cNvPr>
        <xdr:cNvPicPr>
          <a:picLocks noChangeAspect="1"/>
        </xdr:cNvPicPr>
      </xdr:nvPicPr>
      <xdr:blipFill>
        <a:blip xmlns:r="http://schemas.openxmlformats.org/officeDocument/2006/relationships" r:embed="rId1"/>
        <a:stretch>
          <a:fillRect/>
        </a:stretch>
      </xdr:blipFill>
      <xdr:spPr>
        <a:xfrm>
          <a:off x="3748589" y="8362950"/>
          <a:ext cx="6892086" cy="11362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20</xdr:row>
      <xdr:rowOff>133350</xdr:rowOff>
    </xdr:from>
    <xdr:to>
      <xdr:col>4</xdr:col>
      <xdr:colOff>752475</xdr:colOff>
      <xdr:row>20</xdr:row>
      <xdr:rowOff>133350</xdr:rowOff>
    </xdr:to>
    <xdr:cxnSp macro="">
      <xdr:nvCxnSpPr>
        <xdr:cNvPr id="18" name="Straight Arrow Connector 17">
          <a:extLst>
            <a:ext uri="{FF2B5EF4-FFF2-40B4-BE49-F238E27FC236}">
              <a16:creationId xmlns:a16="http://schemas.microsoft.com/office/drawing/2014/main" id="{101BF92E-E00E-43BC-8959-729E30FA0610}"/>
            </a:ext>
          </a:extLst>
        </xdr:cNvPr>
        <xdr:cNvCxnSpPr/>
      </xdr:nvCxnSpPr>
      <xdr:spPr>
        <a:xfrm>
          <a:off x="2971800" y="415290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22</xdr:row>
      <xdr:rowOff>0</xdr:rowOff>
    </xdr:from>
    <xdr:to>
      <xdr:col>4</xdr:col>
      <xdr:colOff>762000</xdr:colOff>
      <xdr:row>22</xdr:row>
      <xdr:rowOff>0</xdr:rowOff>
    </xdr:to>
    <xdr:cxnSp macro="">
      <xdr:nvCxnSpPr>
        <xdr:cNvPr id="20" name="Straight Arrow Connector 19">
          <a:extLst>
            <a:ext uri="{FF2B5EF4-FFF2-40B4-BE49-F238E27FC236}">
              <a16:creationId xmlns:a16="http://schemas.microsoft.com/office/drawing/2014/main" id="{B08FE9A1-C628-4E70-9760-7FB33C8B0416}"/>
            </a:ext>
          </a:extLst>
        </xdr:cNvPr>
        <xdr:cNvCxnSpPr/>
      </xdr:nvCxnSpPr>
      <xdr:spPr>
        <a:xfrm>
          <a:off x="2981325" y="446722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29</xdr:row>
      <xdr:rowOff>104775</xdr:rowOff>
    </xdr:from>
    <xdr:to>
      <xdr:col>4</xdr:col>
      <xdr:colOff>742950</xdr:colOff>
      <xdr:row>29</xdr:row>
      <xdr:rowOff>104775</xdr:rowOff>
    </xdr:to>
    <xdr:cxnSp macro="">
      <xdr:nvCxnSpPr>
        <xdr:cNvPr id="21" name="Straight Arrow Connector 20">
          <a:extLst>
            <a:ext uri="{FF2B5EF4-FFF2-40B4-BE49-F238E27FC236}">
              <a16:creationId xmlns:a16="http://schemas.microsoft.com/office/drawing/2014/main" id="{1116520B-9E11-4373-95B0-2F04A9E66499}"/>
            </a:ext>
          </a:extLst>
        </xdr:cNvPr>
        <xdr:cNvCxnSpPr/>
      </xdr:nvCxnSpPr>
      <xdr:spPr>
        <a:xfrm>
          <a:off x="2962275" y="599122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23</xdr:row>
      <xdr:rowOff>133350</xdr:rowOff>
    </xdr:from>
    <xdr:to>
      <xdr:col>4</xdr:col>
      <xdr:colOff>752475</xdr:colOff>
      <xdr:row>23</xdr:row>
      <xdr:rowOff>133350</xdr:rowOff>
    </xdr:to>
    <xdr:cxnSp macro="">
      <xdr:nvCxnSpPr>
        <xdr:cNvPr id="22" name="Straight Arrow Connector 21">
          <a:extLst>
            <a:ext uri="{FF2B5EF4-FFF2-40B4-BE49-F238E27FC236}">
              <a16:creationId xmlns:a16="http://schemas.microsoft.com/office/drawing/2014/main" id="{E2616721-D0BE-41A2-B474-838309DB8A37}"/>
            </a:ext>
          </a:extLst>
        </xdr:cNvPr>
        <xdr:cNvCxnSpPr/>
      </xdr:nvCxnSpPr>
      <xdr:spPr>
        <a:xfrm>
          <a:off x="2971800" y="480060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24</xdr:row>
      <xdr:rowOff>133350</xdr:rowOff>
    </xdr:from>
    <xdr:to>
      <xdr:col>4</xdr:col>
      <xdr:colOff>752475</xdr:colOff>
      <xdr:row>24</xdr:row>
      <xdr:rowOff>133350</xdr:rowOff>
    </xdr:to>
    <xdr:cxnSp macro="">
      <xdr:nvCxnSpPr>
        <xdr:cNvPr id="23" name="Straight Arrow Connector 22">
          <a:extLst>
            <a:ext uri="{FF2B5EF4-FFF2-40B4-BE49-F238E27FC236}">
              <a16:creationId xmlns:a16="http://schemas.microsoft.com/office/drawing/2014/main" id="{3177FCD3-6DAB-4035-8645-666C2D05A093}"/>
            </a:ext>
          </a:extLst>
        </xdr:cNvPr>
        <xdr:cNvCxnSpPr/>
      </xdr:nvCxnSpPr>
      <xdr:spPr>
        <a:xfrm>
          <a:off x="2971800" y="502920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xdr:colOff>
      <xdr:row>26</xdr:row>
      <xdr:rowOff>0</xdr:rowOff>
    </xdr:from>
    <xdr:to>
      <xdr:col>4</xdr:col>
      <xdr:colOff>771525</xdr:colOff>
      <xdr:row>26</xdr:row>
      <xdr:rowOff>0</xdr:rowOff>
    </xdr:to>
    <xdr:cxnSp macro="">
      <xdr:nvCxnSpPr>
        <xdr:cNvPr id="24" name="Straight Arrow Connector 23">
          <a:extLst>
            <a:ext uri="{FF2B5EF4-FFF2-40B4-BE49-F238E27FC236}">
              <a16:creationId xmlns:a16="http://schemas.microsoft.com/office/drawing/2014/main" id="{E30F8776-6479-4DCE-882F-D92492C40F26}"/>
            </a:ext>
          </a:extLst>
        </xdr:cNvPr>
        <xdr:cNvCxnSpPr/>
      </xdr:nvCxnSpPr>
      <xdr:spPr>
        <a:xfrm>
          <a:off x="2990850" y="533400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27</xdr:row>
      <xdr:rowOff>95250</xdr:rowOff>
    </xdr:from>
    <xdr:to>
      <xdr:col>4</xdr:col>
      <xdr:colOff>752475</xdr:colOff>
      <xdr:row>27</xdr:row>
      <xdr:rowOff>95250</xdr:rowOff>
    </xdr:to>
    <xdr:cxnSp macro="">
      <xdr:nvCxnSpPr>
        <xdr:cNvPr id="25" name="Straight Arrow Connector 24">
          <a:extLst>
            <a:ext uri="{FF2B5EF4-FFF2-40B4-BE49-F238E27FC236}">
              <a16:creationId xmlns:a16="http://schemas.microsoft.com/office/drawing/2014/main" id="{A1F50DFE-40B6-4C2D-B627-B459B85A70D6}"/>
            </a:ext>
          </a:extLst>
        </xdr:cNvPr>
        <xdr:cNvCxnSpPr/>
      </xdr:nvCxnSpPr>
      <xdr:spPr>
        <a:xfrm>
          <a:off x="2971800" y="561975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10</xdr:row>
      <xdr:rowOff>104775</xdr:rowOff>
    </xdr:from>
    <xdr:to>
      <xdr:col>4</xdr:col>
      <xdr:colOff>762000</xdr:colOff>
      <xdr:row>10</xdr:row>
      <xdr:rowOff>104775</xdr:rowOff>
    </xdr:to>
    <xdr:cxnSp macro="">
      <xdr:nvCxnSpPr>
        <xdr:cNvPr id="26" name="Straight Arrow Connector 25">
          <a:extLst>
            <a:ext uri="{FF2B5EF4-FFF2-40B4-BE49-F238E27FC236}">
              <a16:creationId xmlns:a16="http://schemas.microsoft.com/office/drawing/2014/main" id="{FF95CA25-C4CF-4D2D-8C54-5802462265CE}"/>
            </a:ext>
          </a:extLst>
        </xdr:cNvPr>
        <xdr:cNvCxnSpPr/>
      </xdr:nvCxnSpPr>
      <xdr:spPr>
        <a:xfrm>
          <a:off x="2981325" y="214312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11</xdr:row>
      <xdr:rowOff>123825</xdr:rowOff>
    </xdr:from>
    <xdr:to>
      <xdr:col>4</xdr:col>
      <xdr:colOff>762000</xdr:colOff>
      <xdr:row>11</xdr:row>
      <xdr:rowOff>123825</xdr:rowOff>
    </xdr:to>
    <xdr:cxnSp macro="">
      <xdr:nvCxnSpPr>
        <xdr:cNvPr id="27" name="Straight Arrow Connector 26">
          <a:extLst>
            <a:ext uri="{FF2B5EF4-FFF2-40B4-BE49-F238E27FC236}">
              <a16:creationId xmlns:a16="http://schemas.microsoft.com/office/drawing/2014/main" id="{E2B6B891-B130-4D50-8FE1-7AC4327ECA36}"/>
            </a:ext>
          </a:extLst>
        </xdr:cNvPr>
        <xdr:cNvCxnSpPr/>
      </xdr:nvCxnSpPr>
      <xdr:spPr>
        <a:xfrm>
          <a:off x="2981325" y="23907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60</xdr:row>
      <xdr:rowOff>104775</xdr:rowOff>
    </xdr:from>
    <xdr:to>
      <xdr:col>4</xdr:col>
      <xdr:colOff>742950</xdr:colOff>
      <xdr:row>60</xdr:row>
      <xdr:rowOff>104775</xdr:rowOff>
    </xdr:to>
    <xdr:cxnSp macro="">
      <xdr:nvCxnSpPr>
        <xdr:cNvPr id="28" name="Straight Arrow Connector 27">
          <a:extLst>
            <a:ext uri="{FF2B5EF4-FFF2-40B4-BE49-F238E27FC236}">
              <a16:creationId xmlns:a16="http://schemas.microsoft.com/office/drawing/2014/main" id="{9FECAF4C-5942-452E-92F3-EFC467C93B79}"/>
            </a:ext>
          </a:extLst>
        </xdr:cNvPr>
        <xdr:cNvCxnSpPr/>
      </xdr:nvCxnSpPr>
      <xdr:spPr>
        <a:xfrm>
          <a:off x="2962275" y="1185862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63</xdr:row>
      <xdr:rowOff>104775</xdr:rowOff>
    </xdr:from>
    <xdr:to>
      <xdr:col>4</xdr:col>
      <xdr:colOff>742950</xdr:colOff>
      <xdr:row>63</xdr:row>
      <xdr:rowOff>104775</xdr:rowOff>
    </xdr:to>
    <xdr:cxnSp macro="">
      <xdr:nvCxnSpPr>
        <xdr:cNvPr id="29" name="Straight Arrow Connector 28">
          <a:extLst>
            <a:ext uri="{FF2B5EF4-FFF2-40B4-BE49-F238E27FC236}">
              <a16:creationId xmlns:a16="http://schemas.microsoft.com/office/drawing/2014/main" id="{C116FE90-1254-429E-B21A-9AC6460F0A9F}"/>
            </a:ext>
          </a:extLst>
        </xdr:cNvPr>
        <xdr:cNvCxnSpPr/>
      </xdr:nvCxnSpPr>
      <xdr:spPr>
        <a:xfrm>
          <a:off x="2962275" y="1245870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66</xdr:row>
      <xdr:rowOff>104775</xdr:rowOff>
    </xdr:from>
    <xdr:to>
      <xdr:col>4</xdr:col>
      <xdr:colOff>742950</xdr:colOff>
      <xdr:row>66</xdr:row>
      <xdr:rowOff>104775</xdr:rowOff>
    </xdr:to>
    <xdr:cxnSp macro="">
      <xdr:nvCxnSpPr>
        <xdr:cNvPr id="30" name="Straight Arrow Connector 29">
          <a:extLst>
            <a:ext uri="{FF2B5EF4-FFF2-40B4-BE49-F238E27FC236}">
              <a16:creationId xmlns:a16="http://schemas.microsoft.com/office/drawing/2014/main" id="{3DB5DDA2-76B6-4680-A7FD-FF61F87E4459}"/>
            </a:ext>
          </a:extLst>
        </xdr:cNvPr>
        <xdr:cNvCxnSpPr/>
      </xdr:nvCxnSpPr>
      <xdr:spPr>
        <a:xfrm>
          <a:off x="2962275" y="130587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71</xdr:row>
      <xdr:rowOff>104775</xdr:rowOff>
    </xdr:from>
    <xdr:to>
      <xdr:col>4</xdr:col>
      <xdr:colOff>742950</xdr:colOff>
      <xdr:row>71</xdr:row>
      <xdr:rowOff>104775</xdr:rowOff>
    </xdr:to>
    <xdr:cxnSp macro="">
      <xdr:nvCxnSpPr>
        <xdr:cNvPr id="31" name="Straight Arrow Connector 30">
          <a:extLst>
            <a:ext uri="{FF2B5EF4-FFF2-40B4-BE49-F238E27FC236}">
              <a16:creationId xmlns:a16="http://schemas.microsoft.com/office/drawing/2014/main" id="{D6FB7C18-CA70-400A-8E1A-12D6E56A7C1E}"/>
            </a:ext>
          </a:extLst>
        </xdr:cNvPr>
        <xdr:cNvCxnSpPr/>
      </xdr:nvCxnSpPr>
      <xdr:spPr>
        <a:xfrm>
          <a:off x="2962275" y="1403985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73</xdr:row>
      <xdr:rowOff>133350</xdr:rowOff>
    </xdr:from>
    <xdr:to>
      <xdr:col>4</xdr:col>
      <xdr:colOff>742950</xdr:colOff>
      <xdr:row>73</xdr:row>
      <xdr:rowOff>133350</xdr:rowOff>
    </xdr:to>
    <xdr:cxnSp macro="">
      <xdr:nvCxnSpPr>
        <xdr:cNvPr id="32" name="Straight Arrow Connector 31">
          <a:extLst>
            <a:ext uri="{FF2B5EF4-FFF2-40B4-BE49-F238E27FC236}">
              <a16:creationId xmlns:a16="http://schemas.microsoft.com/office/drawing/2014/main" id="{63BCDE40-463A-40BC-BC62-CB308E7105C1}"/>
            </a:ext>
          </a:extLst>
        </xdr:cNvPr>
        <xdr:cNvCxnSpPr/>
      </xdr:nvCxnSpPr>
      <xdr:spPr>
        <a:xfrm>
          <a:off x="2962275" y="1436370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75</xdr:row>
      <xdr:rowOff>133350</xdr:rowOff>
    </xdr:from>
    <xdr:to>
      <xdr:col>4</xdr:col>
      <xdr:colOff>742950</xdr:colOff>
      <xdr:row>75</xdr:row>
      <xdr:rowOff>133350</xdr:rowOff>
    </xdr:to>
    <xdr:cxnSp macro="">
      <xdr:nvCxnSpPr>
        <xdr:cNvPr id="34" name="Straight Arrow Connector 33">
          <a:extLst>
            <a:ext uri="{FF2B5EF4-FFF2-40B4-BE49-F238E27FC236}">
              <a16:creationId xmlns:a16="http://schemas.microsoft.com/office/drawing/2014/main" id="{6E4A9350-DF42-4B87-9F44-49C9E87A1E1D}"/>
            </a:ext>
          </a:extLst>
        </xdr:cNvPr>
        <xdr:cNvCxnSpPr/>
      </xdr:nvCxnSpPr>
      <xdr:spPr>
        <a:xfrm>
          <a:off x="2962275" y="1466850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77</xdr:row>
      <xdr:rowOff>133350</xdr:rowOff>
    </xdr:from>
    <xdr:to>
      <xdr:col>4</xdr:col>
      <xdr:colOff>742950</xdr:colOff>
      <xdr:row>77</xdr:row>
      <xdr:rowOff>133350</xdr:rowOff>
    </xdr:to>
    <xdr:cxnSp macro="">
      <xdr:nvCxnSpPr>
        <xdr:cNvPr id="35" name="Straight Arrow Connector 34">
          <a:extLst>
            <a:ext uri="{FF2B5EF4-FFF2-40B4-BE49-F238E27FC236}">
              <a16:creationId xmlns:a16="http://schemas.microsoft.com/office/drawing/2014/main" id="{18A701A7-D291-4D9A-9010-076AE2929800}"/>
            </a:ext>
          </a:extLst>
        </xdr:cNvPr>
        <xdr:cNvCxnSpPr/>
      </xdr:nvCxnSpPr>
      <xdr:spPr>
        <a:xfrm>
          <a:off x="2962275" y="1499235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79</xdr:row>
      <xdr:rowOff>104775</xdr:rowOff>
    </xdr:from>
    <xdr:to>
      <xdr:col>4</xdr:col>
      <xdr:colOff>742950</xdr:colOff>
      <xdr:row>79</xdr:row>
      <xdr:rowOff>104775</xdr:rowOff>
    </xdr:to>
    <xdr:cxnSp macro="">
      <xdr:nvCxnSpPr>
        <xdr:cNvPr id="36" name="Straight Arrow Connector 35">
          <a:extLst>
            <a:ext uri="{FF2B5EF4-FFF2-40B4-BE49-F238E27FC236}">
              <a16:creationId xmlns:a16="http://schemas.microsoft.com/office/drawing/2014/main" id="{B181CFE2-B657-4EAB-B92B-A19B18FAA171}"/>
            </a:ext>
          </a:extLst>
        </xdr:cNvPr>
        <xdr:cNvCxnSpPr/>
      </xdr:nvCxnSpPr>
      <xdr:spPr>
        <a:xfrm>
          <a:off x="2962275" y="152685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83</xdr:row>
      <xdr:rowOff>104775</xdr:rowOff>
    </xdr:from>
    <xdr:to>
      <xdr:col>4</xdr:col>
      <xdr:colOff>742950</xdr:colOff>
      <xdr:row>83</xdr:row>
      <xdr:rowOff>104775</xdr:rowOff>
    </xdr:to>
    <xdr:cxnSp macro="">
      <xdr:nvCxnSpPr>
        <xdr:cNvPr id="37" name="Straight Arrow Connector 36">
          <a:extLst>
            <a:ext uri="{FF2B5EF4-FFF2-40B4-BE49-F238E27FC236}">
              <a16:creationId xmlns:a16="http://schemas.microsoft.com/office/drawing/2014/main" id="{EC959551-DDAD-4F75-A670-EFB2691A1B91}"/>
            </a:ext>
          </a:extLst>
        </xdr:cNvPr>
        <xdr:cNvCxnSpPr/>
      </xdr:nvCxnSpPr>
      <xdr:spPr>
        <a:xfrm>
          <a:off x="2962275" y="158400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xdr:colOff>
      <xdr:row>17</xdr:row>
      <xdr:rowOff>104775</xdr:rowOff>
    </xdr:from>
    <xdr:to>
      <xdr:col>4</xdr:col>
      <xdr:colOff>771525</xdr:colOff>
      <xdr:row>17</xdr:row>
      <xdr:rowOff>104775</xdr:rowOff>
    </xdr:to>
    <xdr:cxnSp macro="">
      <xdr:nvCxnSpPr>
        <xdr:cNvPr id="39" name="Straight Arrow Connector 38">
          <a:extLst>
            <a:ext uri="{FF2B5EF4-FFF2-40B4-BE49-F238E27FC236}">
              <a16:creationId xmlns:a16="http://schemas.microsoft.com/office/drawing/2014/main" id="{0EEC1861-7EB7-4F7D-A518-8DB87CD61572}"/>
            </a:ext>
          </a:extLst>
        </xdr:cNvPr>
        <xdr:cNvCxnSpPr/>
      </xdr:nvCxnSpPr>
      <xdr:spPr>
        <a:xfrm>
          <a:off x="2990850" y="355282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1104900</xdr:colOff>
      <xdr:row>19</xdr:row>
      <xdr:rowOff>95250</xdr:rowOff>
    </xdr:from>
    <xdr:to>
      <xdr:col>3</xdr:col>
      <xdr:colOff>438150</xdr:colOff>
      <xdr:row>19</xdr:row>
      <xdr:rowOff>95250</xdr:rowOff>
    </xdr:to>
    <xdr:cxnSp macro="">
      <xdr:nvCxnSpPr>
        <xdr:cNvPr id="43" name="Straight Connector 42">
          <a:extLst>
            <a:ext uri="{FF2B5EF4-FFF2-40B4-BE49-F238E27FC236}">
              <a16:creationId xmlns:a16="http://schemas.microsoft.com/office/drawing/2014/main" id="{7F3BFEAC-58FF-04C5-14CC-D8B949A051F7}"/>
            </a:ext>
          </a:extLst>
        </xdr:cNvPr>
        <xdr:cNvCxnSpPr/>
      </xdr:nvCxnSpPr>
      <xdr:spPr>
        <a:xfrm>
          <a:off x="1543050" y="3924300"/>
          <a:ext cx="552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20</xdr:row>
      <xdr:rowOff>133350</xdr:rowOff>
    </xdr:from>
    <xdr:to>
      <xdr:col>4</xdr:col>
      <xdr:colOff>752475</xdr:colOff>
      <xdr:row>20</xdr:row>
      <xdr:rowOff>133350</xdr:rowOff>
    </xdr:to>
    <xdr:cxnSp macro="">
      <xdr:nvCxnSpPr>
        <xdr:cNvPr id="2" name="Straight Arrow Connector 1">
          <a:extLst>
            <a:ext uri="{FF2B5EF4-FFF2-40B4-BE49-F238E27FC236}">
              <a16:creationId xmlns:a16="http://schemas.microsoft.com/office/drawing/2014/main" id="{84E33C43-4360-4CCE-A715-4076B4A9F04E}"/>
            </a:ext>
          </a:extLst>
        </xdr:cNvPr>
        <xdr:cNvCxnSpPr/>
      </xdr:nvCxnSpPr>
      <xdr:spPr>
        <a:xfrm>
          <a:off x="2914650" y="39528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22</xdr:row>
      <xdr:rowOff>0</xdr:rowOff>
    </xdr:from>
    <xdr:to>
      <xdr:col>4</xdr:col>
      <xdr:colOff>762000</xdr:colOff>
      <xdr:row>22</xdr:row>
      <xdr:rowOff>0</xdr:rowOff>
    </xdr:to>
    <xdr:cxnSp macro="">
      <xdr:nvCxnSpPr>
        <xdr:cNvPr id="3" name="Straight Arrow Connector 2">
          <a:extLst>
            <a:ext uri="{FF2B5EF4-FFF2-40B4-BE49-F238E27FC236}">
              <a16:creationId xmlns:a16="http://schemas.microsoft.com/office/drawing/2014/main" id="{10513167-4C87-4DFE-A0A1-25950BD795CF}"/>
            </a:ext>
          </a:extLst>
        </xdr:cNvPr>
        <xdr:cNvCxnSpPr/>
      </xdr:nvCxnSpPr>
      <xdr:spPr>
        <a:xfrm>
          <a:off x="2924175" y="426720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29</xdr:row>
      <xdr:rowOff>104775</xdr:rowOff>
    </xdr:from>
    <xdr:to>
      <xdr:col>4</xdr:col>
      <xdr:colOff>742950</xdr:colOff>
      <xdr:row>29</xdr:row>
      <xdr:rowOff>104775</xdr:rowOff>
    </xdr:to>
    <xdr:cxnSp macro="">
      <xdr:nvCxnSpPr>
        <xdr:cNvPr id="4" name="Straight Arrow Connector 3">
          <a:extLst>
            <a:ext uri="{FF2B5EF4-FFF2-40B4-BE49-F238E27FC236}">
              <a16:creationId xmlns:a16="http://schemas.microsoft.com/office/drawing/2014/main" id="{87EB79AB-34AE-4CCE-85B9-07B35CFF13CB}"/>
            </a:ext>
          </a:extLst>
        </xdr:cNvPr>
        <xdr:cNvCxnSpPr/>
      </xdr:nvCxnSpPr>
      <xdr:spPr>
        <a:xfrm>
          <a:off x="2905125" y="579120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23</xdr:row>
      <xdr:rowOff>133350</xdr:rowOff>
    </xdr:from>
    <xdr:to>
      <xdr:col>4</xdr:col>
      <xdr:colOff>752475</xdr:colOff>
      <xdr:row>23</xdr:row>
      <xdr:rowOff>133350</xdr:rowOff>
    </xdr:to>
    <xdr:cxnSp macro="">
      <xdr:nvCxnSpPr>
        <xdr:cNvPr id="5" name="Straight Arrow Connector 4">
          <a:extLst>
            <a:ext uri="{FF2B5EF4-FFF2-40B4-BE49-F238E27FC236}">
              <a16:creationId xmlns:a16="http://schemas.microsoft.com/office/drawing/2014/main" id="{4F6340D2-6164-44E4-A525-B07BA5B240B9}"/>
            </a:ext>
          </a:extLst>
        </xdr:cNvPr>
        <xdr:cNvCxnSpPr/>
      </xdr:nvCxnSpPr>
      <xdr:spPr>
        <a:xfrm>
          <a:off x="2914650" y="46005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24</xdr:row>
      <xdr:rowOff>133350</xdr:rowOff>
    </xdr:from>
    <xdr:to>
      <xdr:col>4</xdr:col>
      <xdr:colOff>752475</xdr:colOff>
      <xdr:row>24</xdr:row>
      <xdr:rowOff>133350</xdr:rowOff>
    </xdr:to>
    <xdr:cxnSp macro="">
      <xdr:nvCxnSpPr>
        <xdr:cNvPr id="6" name="Straight Arrow Connector 5">
          <a:extLst>
            <a:ext uri="{FF2B5EF4-FFF2-40B4-BE49-F238E27FC236}">
              <a16:creationId xmlns:a16="http://schemas.microsoft.com/office/drawing/2014/main" id="{00E5F4C7-3E39-46BC-8254-CE2BD073D80C}"/>
            </a:ext>
          </a:extLst>
        </xdr:cNvPr>
        <xdr:cNvCxnSpPr/>
      </xdr:nvCxnSpPr>
      <xdr:spPr>
        <a:xfrm>
          <a:off x="2914650" y="48291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xdr:colOff>
      <xdr:row>26</xdr:row>
      <xdr:rowOff>0</xdr:rowOff>
    </xdr:from>
    <xdr:to>
      <xdr:col>4</xdr:col>
      <xdr:colOff>771525</xdr:colOff>
      <xdr:row>26</xdr:row>
      <xdr:rowOff>0</xdr:rowOff>
    </xdr:to>
    <xdr:cxnSp macro="">
      <xdr:nvCxnSpPr>
        <xdr:cNvPr id="7" name="Straight Arrow Connector 6">
          <a:extLst>
            <a:ext uri="{FF2B5EF4-FFF2-40B4-BE49-F238E27FC236}">
              <a16:creationId xmlns:a16="http://schemas.microsoft.com/office/drawing/2014/main" id="{D32C6472-5136-4F96-97E7-B3984D61746C}"/>
            </a:ext>
          </a:extLst>
        </xdr:cNvPr>
        <xdr:cNvCxnSpPr/>
      </xdr:nvCxnSpPr>
      <xdr:spPr>
        <a:xfrm>
          <a:off x="2933700" y="51339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27</xdr:row>
      <xdr:rowOff>95250</xdr:rowOff>
    </xdr:from>
    <xdr:to>
      <xdr:col>4</xdr:col>
      <xdr:colOff>752475</xdr:colOff>
      <xdr:row>27</xdr:row>
      <xdr:rowOff>95250</xdr:rowOff>
    </xdr:to>
    <xdr:cxnSp macro="">
      <xdr:nvCxnSpPr>
        <xdr:cNvPr id="8" name="Straight Arrow Connector 7">
          <a:extLst>
            <a:ext uri="{FF2B5EF4-FFF2-40B4-BE49-F238E27FC236}">
              <a16:creationId xmlns:a16="http://schemas.microsoft.com/office/drawing/2014/main" id="{07C135A9-A2E9-48AB-810A-65613047431F}"/>
            </a:ext>
          </a:extLst>
        </xdr:cNvPr>
        <xdr:cNvCxnSpPr/>
      </xdr:nvCxnSpPr>
      <xdr:spPr>
        <a:xfrm>
          <a:off x="2914650" y="541972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10</xdr:row>
      <xdr:rowOff>104775</xdr:rowOff>
    </xdr:from>
    <xdr:to>
      <xdr:col>4</xdr:col>
      <xdr:colOff>762000</xdr:colOff>
      <xdr:row>10</xdr:row>
      <xdr:rowOff>104775</xdr:rowOff>
    </xdr:to>
    <xdr:cxnSp macro="">
      <xdr:nvCxnSpPr>
        <xdr:cNvPr id="9" name="Straight Arrow Connector 8">
          <a:extLst>
            <a:ext uri="{FF2B5EF4-FFF2-40B4-BE49-F238E27FC236}">
              <a16:creationId xmlns:a16="http://schemas.microsoft.com/office/drawing/2014/main" id="{12AD9DE7-81AA-41A6-B870-3337A5309AFB}"/>
            </a:ext>
          </a:extLst>
        </xdr:cNvPr>
        <xdr:cNvCxnSpPr/>
      </xdr:nvCxnSpPr>
      <xdr:spPr>
        <a:xfrm>
          <a:off x="2924175" y="194310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11</xdr:row>
      <xdr:rowOff>123825</xdr:rowOff>
    </xdr:from>
    <xdr:to>
      <xdr:col>4</xdr:col>
      <xdr:colOff>762000</xdr:colOff>
      <xdr:row>11</xdr:row>
      <xdr:rowOff>123825</xdr:rowOff>
    </xdr:to>
    <xdr:cxnSp macro="">
      <xdr:nvCxnSpPr>
        <xdr:cNvPr id="10" name="Straight Arrow Connector 9">
          <a:extLst>
            <a:ext uri="{FF2B5EF4-FFF2-40B4-BE49-F238E27FC236}">
              <a16:creationId xmlns:a16="http://schemas.microsoft.com/office/drawing/2014/main" id="{493791F1-243F-4E80-B7F1-669404A3A81A}"/>
            </a:ext>
          </a:extLst>
        </xdr:cNvPr>
        <xdr:cNvCxnSpPr/>
      </xdr:nvCxnSpPr>
      <xdr:spPr>
        <a:xfrm>
          <a:off x="2924175" y="219075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60</xdr:row>
      <xdr:rowOff>104775</xdr:rowOff>
    </xdr:from>
    <xdr:to>
      <xdr:col>4</xdr:col>
      <xdr:colOff>742950</xdr:colOff>
      <xdr:row>60</xdr:row>
      <xdr:rowOff>104775</xdr:rowOff>
    </xdr:to>
    <xdr:cxnSp macro="">
      <xdr:nvCxnSpPr>
        <xdr:cNvPr id="11" name="Straight Arrow Connector 10">
          <a:extLst>
            <a:ext uri="{FF2B5EF4-FFF2-40B4-BE49-F238E27FC236}">
              <a16:creationId xmlns:a16="http://schemas.microsoft.com/office/drawing/2014/main" id="{334A9B87-EF79-4C18-8CA9-29178241C370}"/>
            </a:ext>
          </a:extLst>
        </xdr:cNvPr>
        <xdr:cNvCxnSpPr/>
      </xdr:nvCxnSpPr>
      <xdr:spPr>
        <a:xfrm>
          <a:off x="2905125" y="1165860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63</xdr:row>
      <xdr:rowOff>104775</xdr:rowOff>
    </xdr:from>
    <xdr:to>
      <xdr:col>4</xdr:col>
      <xdr:colOff>742950</xdr:colOff>
      <xdr:row>63</xdr:row>
      <xdr:rowOff>104775</xdr:rowOff>
    </xdr:to>
    <xdr:cxnSp macro="">
      <xdr:nvCxnSpPr>
        <xdr:cNvPr id="12" name="Straight Arrow Connector 11">
          <a:extLst>
            <a:ext uri="{FF2B5EF4-FFF2-40B4-BE49-F238E27FC236}">
              <a16:creationId xmlns:a16="http://schemas.microsoft.com/office/drawing/2014/main" id="{24A0DA5B-D228-4B24-B258-CD08189DAF2F}"/>
            </a:ext>
          </a:extLst>
        </xdr:cNvPr>
        <xdr:cNvCxnSpPr/>
      </xdr:nvCxnSpPr>
      <xdr:spPr>
        <a:xfrm>
          <a:off x="2905125" y="122586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66</xdr:row>
      <xdr:rowOff>104775</xdr:rowOff>
    </xdr:from>
    <xdr:to>
      <xdr:col>4</xdr:col>
      <xdr:colOff>742950</xdr:colOff>
      <xdr:row>66</xdr:row>
      <xdr:rowOff>104775</xdr:rowOff>
    </xdr:to>
    <xdr:cxnSp macro="">
      <xdr:nvCxnSpPr>
        <xdr:cNvPr id="13" name="Straight Arrow Connector 12">
          <a:extLst>
            <a:ext uri="{FF2B5EF4-FFF2-40B4-BE49-F238E27FC236}">
              <a16:creationId xmlns:a16="http://schemas.microsoft.com/office/drawing/2014/main" id="{901F217C-357F-48D9-B56A-1E0D4A4CCFF5}"/>
            </a:ext>
          </a:extLst>
        </xdr:cNvPr>
        <xdr:cNvCxnSpPr/>
      </xdr:nvCxnSpPr>
      <xdr:spPr>
        <a:xfrm>
          <a:off x="2905125" y="1285875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71</xdr:row>
      <xdr:rowOff>104775</xdr:rowOff>
    </xdr:from>
    <xdr:to>
      <xdr:col>4</xdr:col>
      <xdr:colOff>742950</xdr:colOff>
      <xdr:row>71</xdr:row>
      <xdr:rowOff>104775</xdr:rowOff>
    </xdr:to>
    <xdr:cxnSp macro="">
      <xdr:nvCxnSpPr>
        <xdr:cNvPr id="14" name="Straight Arrow Connector 13">
          <a:extLst>
            <a:ext uri="{FF2B5EF4-FFF2-40B4-BE49-F238E27FC236}">
              <a16:creationId xmlns:a16="http://schemas.microsoft.com/office/drawing/2014/main" id="{4156C685-C982-455B-B9EC-CBF5D7ECEE67}"/>
            </a:ext>
          </a:extLst>
        </xdr:cNvPr>
        <xdr:cNvCxnSpPr/>
      </xdr:nvCxnSpPr>
      <xdr:spPr>
        <a:xfrm>
          <a:off x="2905125" y="1383982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73</xdr:row>
      <xdr:rowOff>133350</xdr:rowOff>
    </xdr:from>
    <xdr:to>
      <xdr:col>4</xdr:col>
      <xdr:colOff>742950</xdr:colOff>
      <xdr:row>73</xdr:row>
      <xdr:rowOff>133350</xdr:rowOff>
    </xdr:to>
    <xdr:cxnSp macro="">
      <xdr:nvCxnSpPr>
        <xdr:cNvPr id="15" name="Straight Arrow Connector 14">
          <a:extLst>
            <a:ext uri="{FF2B5EF4-FFF2-40B4-BE49-F238E27FC236}">
              <a16:creationId xmlns:a16="http://schemas.microsoft.com/office/drawing/2014/main" id="{AC14FD8E-1535-4995-9ED3-B300D0A97FF2}"/>
            </a:ext>
          </a:extLst>
        </xdr:cNvPr>
        <xdr:cNvCxnSpPr/>
      </xdr:nvCxnSpPr>
      <xdr:spPr>
        <a:xfrm>
          <a:off x="2905125" y="141636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75</xdr:row>
      <xdr:rowOff>133350</xdr:rowOff>
    </xdr:from>
    <xdr:to>
      <xdr:col>4</xdr:col>
      <xdr:colOff>742950</xdr:colOff>
      <xdr:row>75</xdr:row>
      <xdr:rowOff>133350</xdr:rowOff>
    </xdr:to>
    <xdr:cxnSp macro="">
      <xdr:nvCxnSpPr>
        <xdr:cNvPr id="16" name="Straight Arrow Connector 15">
          <a:extLst>
            <a:ext uri="{FF2B5EF4-FFF2-40B4-BE49-F238E27FC236}">
              <a16:creationId xmlns:a16="http://schemas.microsoft.com/office/drawing/2014/main" id="{AED6BBA1-617B-4A60-BBC3-AD13FC5203F2}"/>
            </a:ext>
          </a:extLst>
        </xdr:cNvPr>
        <xdr:cNvCxnSpPr/>
      </xdr:nvCxnSpPr>
      <xdr:spPr>
        <a:xfrm>
          <a:off x="2905125" y="144684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77</xdr:row>
      <xdr:rowOff>133350</xdr:rowOff>
    </xdr:from>
    <xdr:to>
      <xdr:col>4</xdr:col>
      <xdr:colOff>742950</xdr:colOff>
      <xdr:row>77</xdr:row>
      <xdr:rowOff>133350</xdr:rowOff>
    </xdr:to>
    <xdr:cxnSp macro="">
      <xdr:nvCxnSpPr>
        <xdr:cNvPr id="17" name="Straight Arrow Connector 16">
          <a:extLst>
            <a:ext uri="{FF2B5EF4-FFF2-40B4-BE49-F238E27FC236}">
              <a16:creationId xmlns:a16="http://schemas.microsoft.com/office/drawing/2014/main" id="{AAAE8564-126B-4579-8F6F-C6D0DE79C448}"/>
            </a:ext>
          </a:extLst>
        </xdr:cNvPr>
        <xdr:cNvCxnSpPr/>
      </xdr:nvCxnSpPr>
      <xdr:spPr>
        <a:xfrm>
          <a:off x="2905125" y="1479232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79</xdr:row>
      <xdr:rowOff>104775</xdr:rowOff>
    </xdr:from>
    <xdr:to>
      <xdr:col>4</xdr:col>
      <xdr:colOff>742950</xdr:colOff>
      <xdr:row>79</xdr:row>
      <xdr:rowOff>104775</xdr:rowOff>
    </xdr:to>
    <xdr:cxnSp macro="">
      <xdr:nvCxnSpPr>
        <xdr:cNvPr id="18" name="Straight Arrow Connector 17">
          <a:extLst>
            <a:ext uri="{FF2B5EF4-FFF2-40B4-BE49-F238E27FC236}">
              <a16:creationId xmlns:a16="http://schemas.microsoft.com/office/drawing/2014/main" id="{311CC875-600C-4664-B369-93239CD4744C}"/>
            </a:ext>
          </a:extLst>
        </xdr:cNvPr>
        <xdr:cNvCxnSpPr/>
      </xdr:nvCxnSpPr>
      <xdr:spPr>
        <a:xfrm>
          <a:off x="2905125" y="1506855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83</xdr:row>
      <xdr:rowOff>104775</xdr:rowOff>
    </xdr:from>
    <xdr:to>
      <xdr:col>4</xdr:col>
      <xdr:colOff>742950</xdr:colOff>
      <xdr:row>83</xdr:row>
      <xdr:rowOff>104775</xdr:rowOff>
    </xdr:to>
    <xdr:cxnSp macro="">
      <xdr:nvCxnSpPr>
        <xdr:cNvPr id="19" name="Straight Arrow Connector 18">
          <a:extLst>
            <a:ext uri="{FF2B5EF4-FFF2-40B4-BE49-F238E27FC236}">
              <a16:creationId xmlns:a16="http://schemas.microsoft.com/office/drawing/2014/main" id="{A934EBCA-9ED9-48B3-A429-031C65691914}"/>
            </a:ext>
          </a:extLst>
        </xdr:cNvPr>
        <xdr:cNvCxnSpPr/>
      </xdr:nvCxnSpPr>
      <xdr:spPr>
        <a:xfrm>
          <a:off x="2905125" y="1564005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xdr:colOff>
      <xdr:row>17</xdr:row>
      <xdr:rowOff>104775</xdr:rowOff>
    </xdr:from>
    <xdr:to>
      <xdr:col>4</xdr:col>
      <xdr:colOff>771525</xdr:colOff>
      <xdr:row>17</xdr:row>
      <xdr:rowOff>104775</xdr:rowOff>
    </xdr:to>
    <xdr:cxnSp macro="">
      <xdr:nvCxnSpPr>
        <xdr:cNvPr id="20" name="Straight Arrow Connector 19">
          <a:extLst>
            <a:ext uri="{FF2B5EF4-FFF2-40B4-BE49-F238E27FC236}">
              <a16:creationId xmlns:a16="http://schemas.microsoft.com/office/drawing/2014/main" id="{27D0864E-42A5-4D13-A2FE-EC8E98662E89}"/>
            </a:ext>
          </a:extLst>
        </xdr:cNvPr>
        <xdr:cNvCxnSpPr/>
      </xdr:nvCxnSpPr>
      <xdr:spPr>
        <a:xfrm>
          <a:off x="2933700" y="335280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1104900</xdr:colOff>
      <xdr:row>19</xdr:row>
      <xdr:rowOff>95250</xdr:rowOff>
    </xdr:from>
    <xdr:to>
      <xdr:col>3</xdr:col>
      <xdr:colOff>438150</xdr:colOff>
      <xdr:row>19</xdr:row>
      <xdr:rowOff>95250</xdr:rowOff>
    </xdr:to>
    <xdr:cxnSp macro="">
      <xdr:nvCxnSpPr>
        <xdr:cNvPr id="21" name="Straight Connector 20">
          <a:extLst>
            <a:ext uri="{FF2B5EF4-FFF2-40B4-BE49-F238E27FC236}">
              <a16:creationId xmlns:a16="http://schemas.microsoft.com/office/drawing/2014/main" id="{1997C3AF-4FE0-4BD7-97BC-A7B3B7CF99A3}"/>
            </a:ext>
          </a:extLst>
        </xdr:cNvPr>
        <xdr:cNvCxnSpPr/>
      </xdr:nvCxnSpPr>
      <xdr:spPr>
        <a:xfrm>
          <a:off x="1485900" y="3724275"/>
          <a:ext cx="552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20</xdr:row>
      <xdr:rowOff>133350</xdr:rowOff>
    </xdr:from>
    <xdr:to>
      <xdr:col>4</xdr:col>
      <xdr:colOff>752475</xdr:colOff>
      <xdr:row>20</xdr:row>
      <xdr:rowOff>133350</xdr:rowOff>
    </xdr:to>
    <xdr:cxnSp macro="">
      <xdr:nvCxnSpPr>
        <xdr:cNvPr id="2" name="Straight Arrow Connector 1">
          <a:extLst>
            <a:ext uri="{FF2B5EF4-FFF2-40B4-BE49-F238E27FC236}">
              <a16:creationId xmlns:a16="http://schemas.microsoft.com/office/drawing/2014/main" id="{D6BF1FAD-A9DD-4B86-8095-07BA3FE874DA}"/>
            </a:ext>
          </a:extLst>
        </xdr:cNvPr>
        <xdr:cNvCxnSpPr/>
      </xdr:nvCxnSpPr>
      <xdr:spPr>
        <a:xfrm>
          <a:off x="2914650" y="39528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22</xdr:row>
      <xdr:rowOff>0</xdr:rowOff>
    </xdr:from>
    <xdr:to>
      <xdr:col>4</xdr:col>
      <xdr:colOff>762000</xdr:colOff>
      <xdr:row>22</xdr:row>
      <xdr:rowOff>0</xdr:rowOff>
    </xdr:to>
    <xdr:cxnSp macro="">
      <xdr:nvCxnSpPr>
        <xdr:cNvPr id="3" name="Straight Arrow Connector 2">
          <a:extLst>
            <a:ext uri="{FF2B5EF4-FFF2-40B4-BE49-F238E27FC236}">
              <a16:creationId xmlns:a16="http://schemas.microsoft.com/office/drawing/2014/main" id="{A6C658E5-3CA2-4FD6-A658-A655379CC106}"/>
            </a:ext>
          </a:extLst>
        </xdr:cNvPr>
        <xdr:cNvCxnSpPr/>
      </xdr:nvCxnSpPr>
      <xdr:spPr>
        <a:xfrm>
          <a:off x="2924175" y="426720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29</xdr:row>
      <xdr:rowOff>104775</xdr:rowOff>
    </xdr:from>
    <xdr:to>
      <xdr:col>4</xdr:col>
      <xdr:colOff>742950</xdr:colOff>
      <xdr:row>29</xdr:row>
      <xdr:rowOff>104775</xdr:rowOff>
    </xdr:to>
    <xdr:cxnSp macro="">
      <xdr:nvCxnSpPr>
        <xdr:cNvPr id="4" name="Straight Arrow Connector 3">
          <a:extLst>
            <a:ext uri="{FF2B5EF4-FFF2-40B4-BE49-F238E27FC236}">
              <a16:creationId xmlns:a16="http://schemas.microsoft.com/office/drawing/2014/main" id="{00464531-F5C1-4A77-83EA-2891A44F4BC8}"/>
            </a:ext>
          </a:extLst>
        </xdr:cNvPr>
        <xdr:cNvCxnSpPr/>
      </xdr:nvCxnSpPr>
      <xdr:spPr>
        <a:xfrm>
          <a:off x="2905125" y="579120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23</xdr:row>
      <xdr:rowOff>133350</xdr:rowOff>
    </xdr:from>
    <xdr:to>
      <xdr:col>4</xdr:col>
      <xdr:colOff>752475</xdr:colOff>
      <xdr:row>23</xdr:row>
      <xdr:rowOff>133350</xdr:rowOff>
    </xdr:to>
    <xdr:cxnSp macro="">
      <xdr:nvCxnSpPr>
        <xdr:cNvPr id="5" name="Straight Arrow Connector 4">
          <a:extLst>
            <a:ext uri="{FF2B5EF4-FFF2-40B4-BE49-F238E27FC236}">
              <a16:creationId xmlns:a16="http://schemas.microsoft.com/office/drawing/2014/main" id="{50ECF011-6BE9-421A-B60C-C8C6D61F3B35}"/>
            </a:ext>
          </a:extLst>
        </xdr:cNvPr>
        <xdr:cNvCxnSpPr/>
      </xdr:nvCxnSpPr>
      <xdr:spPr>
        <a:xfrm>
          <a:off x="2914650" y="46005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24</xdr:row>
      <xdr:rowOff>133350</xdr:rowOff>
    </xdr:from>
    <xdr:to>
      <xdr:col>4</xdr:col>
      <xdr:colOff>752475</xdr:colOff>
      <xdr:row>24</xdr:row>
      <xdr:rowOff>133350</xdr:rowOff>
    </xdr:to>
    <xdr:cxnSp macro="">
      <xdr:nvCxnSpPr>
        <xdr:cNvPr id="6" name="Straight Arrow Connector 5">
          <a:extLst>
            <a:ext uri="{FF2B5EF4-FFF2-40B4-BE49-F238E27FC236}">
              <a16:creationId xmlns:a16="http://schemas.microsoft.com/office/drawing/2014/main" id="{3FB1E2EC-B146-4EBC-B5D3-DFA540B3632F}"/>
            </a:ext>
          </a:extLst>
        </xdr:cNvPr>
        <xdr:cNvCxnSpPr/>
      </xdr:nvCxnSpPr>
      <xdr:spPr>
        <a:xfrm>
          <a:off x="2914650" y="48291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xdr:colOff>
      <xdr:row>26</xdr:row>
      <xdr:rowOff>0</xdr:rowOff>
    </xdr:from>
    <xdr:to>
      <xdr:col>4</xdr:col>
      <xdr:colOff>771525</xdr:colOff>
      <xdr:row>26</xdr:row>
      <xdr:rowOff>0</xdr:rowOff>
    </xdr:to>
    <xdr:cxnSp macro="">
      <xdr:nvCxnSpPr>
        <xdr:cNvPr id="7" name="Straight Arrow Connector 6">
          <a:extLst>
            <a:ext uri="{FF2B5EF4-FFF2-40B4-BE49-F238E27FC236}">
              <a16:creationId xmlns:a16="http://schemas.microsoft.com/office/drawing/2014/main" id="{07E9FD7B-67A3-4BCE-AD1B-92196A2B7C74}"/>
            </a:ext>
          </a:extLst>
        </xdr:cNvPr>
        <xdr:cNvCxnSpPr/>
      </xdr:nvCxnSpPr>
      <xdr:spPr>
        <a:xfrm>
          <a:off x="2933700" y="51339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27</xdr:row>
      <xdr:rowOff>95250</xdr:rowOff>
    </xdr:from>
    <xdr:to>
      <xdr:col>4</xdr:col>
      <xdr:colOff>752475</xdr:colOff>
      <xdr:row>27</xdr:row>
      <xdr:rowOff>95250</xdr:rowOff>
    </xdr:to>
    <xdr:cxnSp macro="">
      <xdr:nvCxnSpPr>
        <xdr:cNvPr id="8" name="Straight Arrow Connector 7">
          <a:extLst>
            <a:ext uri="{FF2B5EF4-FFF2-40B4-BE49-F238E27FC236}">
              <a16:creationId xmlns:a16="http://schemas.microsoft.com/office/drawing/2014/main" id="{9404B197-046D-42C1-AE02-5FC8C5B95873}"/>
            </a:ext>
          </a:extLst>
        </xdr:cNvPr>
        <xdr:cNvCxnSpPr/>
      </xdr:nvCxnSpPr>
      <xdr:spPr>
        <a:xfrm>
          <a:off x="2914650" y="541972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10</xdr:row>
      <xdr:rowOff>104775</xdr:rowOff>
    </xdr:from>
    <xdr:to>
      <xdr:col>4</xdr:col>
      <xdr:colOff>762000</xdr:colOff>
      <xdr:row>10</xdr:row>
      <xdr:rowOff>104775</xdr:rowOff>
    </xdr:to>
    <xdr:cxnSp macro="">
      <xdr:nvCxnSpPr>
        <xdr:cNvPr id="9" name="Straight Arrow Connector 8">
          <a:extLst>
            <a:ext uri="{FF2B5EF4-FFF2-40B4-BE49-F238E27FC236}">
              <a16:creationId xmlns:a16="http://schemas.microsoft.com/office/drawing/2014/main" id="{BFA8B9FF-D6B3-4CCF-B6FF-CF849D065CAC}"/>
            </a:ext>
          </a:extLst>
        </xdr:cNvPr>
        <xdr:cNvCxnSpPr/>
      </xdr:nvCxnSpPr>
      <xdr:spPr>
        <a:xfrm>
          <a:off x="2924175" y="194310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11</xdr:row>
      <xdr:rowOff>123825</xdr:rowOff>
    </xdr:from>
    <xdr:to>
      <xdr:col>4</xdr:col>
      <xdr:colOff>762000</xdr:colOff>
      <xdr:row>11</xdr:row>
      <xdr:rowOff>123825</xdr:rowOff>
    </xdr:to>
    <xdr:cxnSp macro="">
      <xdr:nvCxnSpPr>
        <xdr:cNvPr id="10" name="Straight Arrow Connector 9">
          <a:extLst>
            <a:ext uri="{FF2B5EF4-FFF2-40B4-BE49-F238E27FC236}">
              <a16:creationId xmlns:a16="http://schemas.microsoft.com/office/drawing/2014/main" id="{60088947-065C-4A87-B74B-9A0B87F7F85A}"/>
            </a:ext>
          </a:extLst>
        </xdr:cNvPr>
        <xdr:cNvCxnSpPr/>
      </xdr:nvCxnSpPr>
      <xdr:spPr>
        <a:xfrm>
          <a:off x="2924175" y="219075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60</xdr:row>
      <xdr:rowOff>104775</xdr:rowOff>
    </xdr:from>
    <xdr:to>
      <xdr:col>4</xdr:col>
      <xdr:colOff>742950</xdr:colOff>
      <xdr:row>60</xdr:row>
      <xdr:rowOff>104775</xdr:rowOff>
    </xdr:to>
    <xdr:cxnSp macro="">
      <xdr:nvCxnSpPr>
        <xdr:cNvPr id="11" name="Straight Arrow Connector 10">
          <a:extLst>
            <a:ext uri="{FF2B5EF4-FFF2-40B4-BE49-F238E27FC236}">
              <a16:creationId xmlns:a16="http://schemas.microsoft.com/office/drawing/2014/main" id="{6C223F8A-8706-4B73-9981-37A292612964}"/>
            </a:ext>
          </a:extLst>
        </xdr:cNvPr>
        <xdr:cNvCxnSpPr/>
      </xdr:nvCxnSpPr>
      <xdr:spPr>
        <a:xfrm>
          <a:off x="2905125" y="1165860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63</xdr:row>
      <xdr:rowOff>104775</xdr:rowOff>
    </xdr:from>
    <xdr:to>
      <xdr:col>4</xdr:col>
      <xdr:colOff>742950</xdr:colOff>
      <xdr:row>63</xdr:row>
      <xdr:rowOff>104775</xdr:rowOff>
    </xdr:to>
    <xdr:cxnSp macro="">
      <xdr:nvCxnSpPr>
        <xdr:cNvPr id="12" name="Straight Arrow Connector 11">
          <a:extLst>
            <a:ext uri="{FF2B5EF4-FFF2-40B4-BE49-F238E27FC236}">
              <a16:creationId xmlns:a16="http://schemas.microsoft.com/office/drawing/2014/main" id="{44C7505F-364D-40C2-A13C-F45DCE6F3AF1}"/>
            </a:ext>
          </a:extLst>
        </xdr:cNvPr>
        <xdr:cNvCxnSpPr/>
      </xdr:nvCxnSpPr>
      <xdr:spPr>
        <a:xfrm>
          <a:off x="2905125" y="122586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66</xdr:row>
      <xdr:rowOff>104775</xdr:rowOff>
    </xdr:from>
    <xdr:to>
      <xdr:col>4</xdr:col>
      <xdr:colOff>742950</xdr:colOff>
      <xdr:row>66</xdr:row>
      <xdr:rowOff>104775</xdr:rowOff>
    </xdr:to>
    <xdr:cxnSp macro="">
      <xdr:nvCxnSpPr>
        <xdr:cNvPr id="13" name="Straight Arrow Connector 12">
          <a:extLst>
            <a:ext uri="{FF2B5EF4-FFF2-40B4-BE49-F238E27FC236}">
              <a16:creationId xmlns:a16="http://schemas.microsoft.com/office/drawing/2014/main" id="{3D2A161D-A253-4F51-AD8D-A9A15A0A8CF9}"/>
            </a:ext>
          </a:extLst>
        </xdr:cNvPr>
        <xdr:cNvCxnSpPr/>
      </xdr:nvCxnSpPr>
      <xdr:spPr>
        <a:xfrm>
          <a:off x="2905125" y="1285875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71</xdr:row>
      <xdr:rowOff>104775</xdr:rowOff>
    </xdr:from>
    <xdr:to>
      <xdr:col>4</xdr:col>
      <xdr:colOff>742950</xdr:colOff>
      <xdr:row>71</xdr:row>
      <xdr:rowOff>104775</xdr:rowOff>
    </xdr:to>
    <xdr:cxnSp macro="">
      <xdr:nvCxnSpPr>
        <xdr:cNvPr id="14" name="Straight Arrow Connector 13">
          <a:extLst>
            <a:ext uri="{FF2B5EF4-FFF2-40B4-BE49-F238E27FC236}">
              <a16:creationId xmlns:a16="http://schemas.microsoft.com/office/drawing/2014/main" id="{80F81BC2-DA71-4E3A-8661-7B62DDAB4388}"/>
            </a:ext>
          </a:extLst>
        </xdr:cNvPr>
        <xdr:cNvCxnSpPr/>
      </xdr:nvCxnSpPr>
      <xdr:spPr>
        <a:xfrm>
          <a:off x="2905125" y="1383982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73</xdr:row>
      <xdr:rowOff>133350</xdr:rowOff>
    </xdr:from>
    <xdr:to>
      <xdr:col>4</xdr:col>
      <xdr:colOff>742950</xdr:colOff>
      <xdr:row>73</xdr:row>
      <xdr:rowOff>133350</xdr:rowOff>
    </xdr:to>
    <xdr:cxnSp macro="">
      <xdr:nvCxnSpPr>
        <xdr:cNvPr id="15" name="Straight Arrow Connector 14">
          <a:extLst>
            <a:ext uri="{FF2B5EF4-FFF2-40B4-BE49-F238E27FC236}">
              <a16:creationId xmlns:a16="http://schemas.microsoft.com/office/drawing/2014/main" id="{15FE21E1-0B4B-41F8-BF35-A3480509C2A8}"/>
            </a:ext>
          </a:extLst>
        </xdr:cNvPr>
        <xdr:cNvCxnSpPr/>
      </xdr:nvCxnSpPr>
      <xdr:spPr>
        <a:xfrm>
          <a:off x="2905125" y="141636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75</xdr:row>
      <xdr:rowOff>133350</xdr:rowOff>
    </xdr:from>
    <xdr:to>
      <xdr:col>4</xdr:col>
      <xdr:colOff>742950</xdr:colOff>
      <xdr:row>75</xdr:row>
      <xdr:rowOff>133350</xdr:rowOff>
    </xdr:to>
    <xdr:cxnSp macro="">
      <xdr:nvCxnSpPr>
        <xdr:cNvPr id="16" name="Straight Arrow Connector 15">
          <a:extLst>
            <a:ext uri="{FF2B5EF4-FFF2-40B4-BE49-F238E27FC236}">
              <a16:creationId xmlns:a16="http://schemas.microsoft.com/office/drawing/2014/main" id="{9CCC0253-7D0D-43AB-A079-33E62B86A59F}"/>
            </a:ext>
          </a:extLst>
        </xdr:cNvPr>
        <xdr:cNvCxnSpPr/>
      </xdr:nvCxnSpPr>
      <xdr:spPr>
        <a:xfrm>
          <a:off x="2905125" y="144684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77</xdr:row>
      <xdr:rowOff>133350</xdr:rowOff>
    </xdr:from>
    <xdr:to>
      <xdr:col>4</xdr:col>
      <xdr:colOff>742950</xdr:colOff>
      <xdr:row>77</xdr:row>
      <xdr:rowOff>133350</xdr:rowOff>
    </xdr:to>
    <xdr:cxnSp macro="">
      <xdr:nvCxnSpPr>
        <xdr:cNvPr id="17" name="Straight Arrow Connector 16">
          <a:extLst>
            <a:ext uri="{FF2B5EF4-FFF2-40B4-BE49-F238E27FC236}">
              <a16:creationId xmlns:a16="http://schemas.microsoft.com/office/drawing/2014/main" id="{53E0914A-CAA6-4E31-BFE9-3C9E108E1EBE}"/>
            </a:ext>
          </a:extLst>
        </xdr:cNvPr>
        <xdr:cNvCxnSpPr/>
      </xdr:nvCxnSpPr>
      <xdr:spPr>
        <a:xfrm>
          <a:off x="2905125" y="1479232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79</xdr:row>
      <xdr:rowOff>104775</xdr:rowOff>
    </xdr:from>
    <xdr:to>
      <xdr:col>4</xdr:col>
      <xdr:colOff>742950</xdr:colOff>
      <xdr:row>79</xdr:row>
      <xdr:rowOff>104775</xdr:rowOff>
    </xdr:to>
    <xdr:cxnSp macro="">
      <xdr:nvCxnSpPr>
        <xdr:cNvPr id="18" name="Straight Arrow Connector 17">
          <a:extLst>
            <a:ext uri="{FF2B5EF4-FFF2-40B4-BE49-F238E27FC236}">
              <a16:creationId xmlns:a16="http://schemas.microsoft.com/office/drawing/2014/main" id="{F6379ED1-8BD9-49AF-A3B6-011E889B70BE}"/>
            </a:ext>
          </a:extLst>
        </xdr:cNvPr>
        <xdr:cNvCxnSpPr/>
      </xdr:nvCxnSpPr>
      <xdr:spPr>
        <a:xfrm>
          <a:off x="2905125" y="1506855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83</xdr:row>
      <xdr:rowOff>104775</xdr:rowOff>
    </xdr:from>
    <xdr:to>
      <xdr:col>4</xdr:col>
      <xdr:colOff>742950</xdr:colOff>
      <xdr:row>83</xdr:row>
      <xdr:rowOff>104775</xdr:rowOff>
    </xdr:to>
    <xdr:cxnSp macro="">
      <xdr:nvCxnSpPr>
        <xdr:cNvPr id="19" name="Straight Arrow Connector 18">
          <a:extLst>
            <a:ext uri="{FF2B5EF4-FFF2-40B4-BE49-F238E27FC236}">
              <a16:creationId xmlns:a16="http://schemas.microsoft.com/office/drawing/2014/main" id="{1C9B6DB2-E16B-42D8-9C40-8F01E7FC2C4C}"/>
            </a:ext>
          </a:extLst>
        </xdr:cNvPr>
        <xdr:cNvCxnSpPr/>
      </xdr:nvCxnSpPr>
      <xdr:spPr>
        <a:xfrm>
          <a:off x="2905125" y="1564005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xdr:colOff>
      <xdr:row>17</xdr:row>
      <xdr:rowOff>104775</xdr:rowOff>
    </xdr:from>
    <xdr:to>
      <xdr:col>4</xdr:col>
      <xdr:colOff>771525</xdr:colOff>
      <xdr:row>17</xdr:row>
      <xdr:rowOff>104775</xdr:rowOff>
    </xdr:to>
    <xdr:cxnSp macro="">
      <xdr:nvCxnSpPr>
        <xdr:cNvPr id="20" name="Straight Arrow Connector 19">
          <a:extLst>
            <a:ext uri="{FF2B5EF4-FFF2-40B4-BE49-F238E27FC236}">
              <a16:creationId xmlns:a16="http://schemas.microsoft.com/office/drawing/2014/main" id="{46C661DA-2D62-4EAE-BA07-3551EF3C1A39}"/>
            </a:ext>
          </a:extLst>
        </xdr:cNvPr>
        <xdr:cNvCxnSpPr/>
      </xdr:nvCxnSpPr>
      <xdr:spPr>
        <a:xfrm>
          <a:off x="2933700" y="335280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1104900</xdr:colOff>
      <xdr:row>19</xdr:row>
      <xdr:rowOff>95250</xdr:rowOff>
    </xdr:from>
    <xdr:to>
      <xdr:col>3</xdr:col>
      <xdr:colOff>438150</xdr:colOff>
      <xdr:row>19</xdr:row>
      <xdr:rowOff>95250</xdr:rowOff>
    </xdr:to>
    <xdr:cxnSp macro="">
      <xdr:nvCxnSpPr>
        <xdr:cNvPr id="21" name="Straight Connector 20">
          <a:extLst>
            <a:ext uri="{FF2B5EF4-FFF2-40B4-BE49-F238E27FC236}">
              <a16:creationId xmlns:a16="http://schemas.microsoft.com/office/drawing/2014/main" id="{3E75D997-E8D7-4163-84FB-075B43A7B2B6}"/>
            </a:ext>
          </a:extLst>
        </xdr:cNvPr>
        <xdr:cNvCxnSpPr/>
      </xdr:nvCxnSpPr>
      <xdr:spPr>
        <a:xfrm>
          <a:off x="1485900" y="3724275"/>
          <a:ext cx="552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20</xdr:row>
      <xdr:rowOff>133350</xdr:rowOff>
    </xdr:from>
    <xdr:to>
      <xdr:col>4</xdr:col>
      <xdr:colOff>752475</xdr:colOff>
      <xdr:row>20</xdr:row>
      <xdr:rowOff>133350</xdr:rowOff>
    </xdr:to>
    <xdr:cxnSp macro="">
      <xdr:nvCxnSpPr>
        <xdr:cNvPr id="2" name="Straight Arrow Connector 1">
          <a:extLst>
            <a:ext uri="{FF2B5EF4-FFF2-40B4-BE49-F238E27FC236}">
              <a16:creationId xmlns:a16="http://schemas.microsoft.com/office/drawing/2014/main" id="{33380E26-9098-491C-BECA-524E4F4AFCD0}"/>
            </a:ext>
          </a:extLst>
        </xdr:cNvPr>
        <xdr:cNvCxnSpPr/>
      </xdr:nvCxnSpPr>
      <xdr:spPr>
        <a:xfrm>
          <a:off x="2914650" y="38385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22</xdr:row>
      <xdr:rowOff>0</xdr:rowOff>
    </xdr:from>
    <xdr:to>
      <xdr:col>4</xdr:col>
      <xdr:colOff>762000</xdr:colOff>
      <xdr:row>22</xdr:row>
      <xdr:rowOff>0</xdr:rowOff>
    </xdr:to>
    <xdr:cxnSp macro="">
      <xdr:nvCxnSpPr>
        <xdr:cNvPr id="3" name="Straight Arrow Connector 2">
          <a:extLst>
            <a:ext uri="{FF2B5EF4-FFF2-40B4-BE49-F238E27FC236}">
              <a16:creationId xmlns:a16="http://schemas.microsoft.com/office/drawing/2014/main" id="{C99C27A0-6911-4825-BE2B-FACD73C078A8}"/>
            </a:ext>
          </a:extLst>
        </xdr:cNvPr>
        <xdr:cNvCxnSpPr/>
      </xdr:nvCxnSpPr>
      <xdr:spPr>
        <a:xfrm>
          <a:off x="2924175" y="415290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29</xdr:row>
      <xdr:rowOff>104775</xdr:rowOff>
    </xdr:from>
    <xdr:to>
      <xdr:col>4</xdr:col>
      <xdr:colOff>742950</xdr:colOff>
      <xdr:row>29</xdr:row>
      <xdr:rowOff>104775</xdr:rowOff>
    </xdr:to>
    <xdr:cxnSp macro="">
      <xdr:nvCxnSpPr>
        <xdr:cNvPr id="4" name="Straight Arrow Connector 3">
          <a:extLst>
            <a:ext uri="{FF2B5EF4-FFF2-40B4-BE49-F238E27FC236}">
              <a16:creationId xmlns:a16="http://schemas.microsoft.com/office/drawing/2014/main" id="{B4EC1B98-3568-4301-B03E-1786ADB294C8}"/>
            </a:ext>
          </a:extLst>
        </xdr:cNvPr>
        <xdr:cNvCxnSpPr/>
      </xdr:nvCxnSpPr>
      <xdr:spPr>
        <a:xfrm>
          <a:off x="2905125" y="567690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23</xdr:row>
      <xdr:rowOff>133350</xdr:rowOff>
    </xdr:from>
    <xdr:to>
      <xdr:col>4</xdr:col>
      <xdr:colOff>752475</xdr:colOff>
      <xdr:row>23</xdr:row>
      <xdr:rowOff>133350</xdr:rowOff>
    </xdr:to>
    <xdr:cxnSp macro="">
      <xdr:nvCxnSpPr>
        <xdr:cNvPr id="5" name="Straight Arrow Connector 4">
          <a:extLst>
            <a:ext uri="{FF2B5EF4-FFF2-40B4-BE49-F238E27FC236}">
              <a16:creationId xmlns:a16="http://schemas.microsoft.com/office/drawing/2014/main" id="{1C6F4DB5-A076-47C0-BF0B-C5994D3C03BE}"/>
            </a:ext>
          </a:extLst>
        </xdr:cNvPr>
        <xdr:cNvCxnSpPr/>
      </xdr:nvCxnSpPr>
      <xdr:spPr>
        <a:xfrm>
          <a:off x="2914650" y="44862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24</xdr:row>
      <xdr:rowOff>133350</xdr:rowOff>
    </xdr:from>
    <xdr:to>
      <xdr:col>4</xdr:col>
      <xdr:colOff>752475</xdr:colOff>
      <xdr:row>24</xdr:row>
      <xdr:rowOff>133350</xdr:rowOff>
    </xdr:to>
    <xdr:cxnSp macro="">
      <xdr:nvCxnSpPr>
        <xdr:cNvPr id="6" name="Straight Arrow Connector 5">
          <a:extLst>
            <a:ext uri="{FF2B5EF4-FFF2-40B4-BE49-F238E27FC236}">
              <a16:creationId xmlns:a16="http://schemas.microsoft.com/office/drawing/2014/main" id="{E76ACA12-73A9-4A3D-913B-1A469DB07E53}"/>
            </a:ext>
          </a:extLst>
        </xdr:cNvPr>
        <xdr:cNvCxnSpPr/>
      </xdr:nvCxnSpPr>
      <xdr:spPr>
        <a:xfrm>
          <a:off x="2914650" y="47148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xdr:colOff>
      <xdr:row>26</xdr:row>
      <xdr:rowOff>0</xdr:rowOff>
    </xdr:from>
    <xdr:to>
      <xdr:col>4</xdr:col>
      <xdr:colOff>771525</xdr:colOff>
      <xdr:row>26</xdr:row>
      <xdr:rowOff>0</xdr:rowOff>
    </xdr:to>
    <xdr:cxnSp macro="">
      <xdr:nvCxnSpPr>
        <xdr:cNvPr id="7" name="Straight Arrow Connector 6">
          <a:extLst>
            <a:ext uri="{FF2B5EF4-FFF2-40B4-BE49-F238E27FC236}">
              <a16:creationId xmlns:a16="http://schemas.microsoft.com/office/drawing/2014/main" id="{414A69DD-79A6-467A-B25C-067C4CAE6E56}"/>
            </a:ext>
          </a:extLst>
        </xdr:cNvPr>
        <xdr:cNvCxnSpPr/>
      </xdr:nvCxnSpPr>
      <xdr:spPr>
        <a:xfrm>
          <a:off x="2933700" y="50196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27</xdr:row>
      <xdr:rowOff>95250</xdr:rowOff>
    </xdr:from>
    <xdr:to>
      <xdr:col>4</xdr:col>
      <xdr:colOff>752475</xdr:colOff>
      <xdr:row>27</xdr:row>
      <xdr:rowOff>95250</xdr:rowOff>
    </xdr:to>
    <xdr:cxnSp macro="">
      <xdr:nvCxnSpPr>
        <xdr:cNvPr id="8" name="Straight Arrow Connector 7">
          <a:extLst>
            <a:ext uri="{FF2B5EF4-FFF2-40B4-BE49-F238E27FC236}">
              <a16:creationId xmlns:a16="http://schemas.microsoft.com/office/drawing/2014/main" id="{00C60EBF-243A-4AE6-8A7D-87D76A76E5E1}"/>
            </a:ext>
          </a:extLst>
        </xdr:cNvPr>
        <xdr:cNvCxnSpPr/>
      </xdr:nvCxnSpPr>
      <xdr:spPr>
        <a:xfrm>
          <a:off x="2914650" y="530542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10</xdr:row>
      <xdr:rowOff>104775</xdr:rowOff>
    </xdr:from>
    <xdr:to>
      <xdr:col>4</xdr:col>
      <xdr:colOff>762000</xdr:colOff>
      <xdr:row>10</xdr:row>
      <xdr:rowOff>104775</xdr:rowOff>
    </xdr:to>
    <xdr:cxnSp macro="">
      <xdr:nvCxnSpPr>
        <xdr:cNvPr id="9" name="Straight Arrow Connector 8">
          <a:extLst>
            <a:ext uri="{FF2B5EF4-FFF2-40B4-BE49-F238E27FC236}">
              <a16:creationId xmlns:a16="http://schemas.microsoft.com/office/drawing/2014/main" id="{928BD431-C504-4265-B09C-1B7A26CD9664}"/>
            </a:ext>
          </a:extLst>
        </xdr:cNvPr>
        <xdr:cNvCxnSpPr/>
      </xdr:nvCxnSpPr>
      <xdr:spPr>
        <a:xfrm>
          <a:off x="2924175" y="182880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11</xdr:row>
      <xdr:rowOff>123825</xdr:rowOff>
    </xdr:from>
    <xdr:to>
      <xdr:col>4</xdr:col>
      <xdr:colOff>762000</xdr:colOff>
      <xdr:row>11</xdr:row>
      <xdr:rowOff>123825</xdr:rowOff>
    </xdr:to>
    <xdr:cxnSp macro="">
      <xdr:nvCxnSpPr>
        <xdr:cNvPr id="10" name="Straight Arrow Connector 9">
          <a:extLst>
            <a:ext uri="{FF2B5EF4-FFF2-40B4-BE49-F238E27FC236}">
              <a16:creationId xmlns:a16="http://schemas.microsoft.com/office/drawing/2014/main" id="{9EC4110A-1E9A-42A5-9A98-024CF99E6C64}"/>
            </a:ext>
          </a:extLst>
        </xdr:cNvPr>
        <xdr:cNvCxnSpPr/>
      </xdr:nvCxnSpPr>
      <xdr:spPr>
        <a:xfrm>
          <a:off x="2924175" y="207645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60</xdr:row>
      <xdr:rowOff>104775</xdr:rowOff>
    </xdr:from>
    <xdr:to>
      <xdr:col>4</xdr:col>
      <xdr:colOff>742950</xdr:colOff>
      <xdr:row>60</xdr:row>
      <xdr:rowOff>104775</xdr:rowOff>
    </xdr:to>
    <xdr:cxnSp macro="">
      <xdr:nvCxnSpPr>
        <xdr:cNvPr id="11" name="Straight Arrow Connector 10">
          <a:extLst>
            <a:ext uri="{FF2B5EF4-FFF2-40B4-BE49-F238E27FC236}">
              <a16:creationId xmlns:a16="http://schemas.microsoft.com/office/drawing/2014/main" id="{F5974ECA-F64E-4C1D-9802-0FE7C60A23BA}"/>
            </a:ext>
          </a:extLst>
        </xdr:cNvPr>
        <xdr:cNvCxnSpPr/>
      </xdr:nvCxnSpPr>
      <xdr:spPr>
        <a:xfrm>
          <a:off x="2905125" y="1154430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63</xdr:row>
      <xdr:rowOff>104775</xdr:rowOff>
    </xdr:from>
    <xdr:to>
      <xdr:col>4</xdr:col>
      <xdr:colOff>742950</xdr:colOff>
      <xdr:row>63</xdr:row>
      <xdr:rowOff>104775</xdr:rowOff>
    </xdr:to>
    <xdr:cxnSp macro="">
      <xdr:nvCxnSpPr>
        <xdr:cNvPr id="12" name="Straight Arrow Connector 11">
          <a:extLst>
            <a:ext uri="{FF2B5EF4-FFF2-40B4-BE49-F238E27FC236}">
              <a16:creationId xmlns:a16="http://schemas.microsoft.com/office/drawing/2014/main" id="{214E7F7A-E3FA-48B1-9476-4820DA768503}"/>
            </a:ext>
          </a:extLst>
        </xdr:cNvPr>
        <xdr:cNvCxnSpPr/>
      </xdr:nvCxnSpPr>
      <xdr:spPr>
        <a:xfrm>
          <a:off x="2905125" y="121443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66</xdr:row>
      <xdr:rowOff>104775</xdr:rowOff>
    </xdr:from>
    <xdr:to>
      <xdr:col>4</xdr:col>
      <xdr:colOff>742950</xdr:colOff>
      <xdr:row>66</xdr:row>
      <xdr:rowOff>104775</xdr:rowOff>
    </xdr:to>
    <xdr:cxnSp macro="">
      <xdr:nvCxnSpPr>
        <xdr:cNvPr id="13" name="Straight Arrow Connector 12">
          <a:extLst>
            <a:ext uri="{FF2B5EF4-FFF2-40B4-BE49-F238E27FC236}">
              <a16:creationId xmlns:a16="http://schemas.microsoft.com/office/drawing/2014/main" id="{1B14EE80-1911-4C6D-8B84-9A8F5CFAD9BC}"/>
            </a:ext>
          </a:extLst>
        </xdr:cNvPr>
        <xdr:cNvCxnSpPr/>
      </xdr:nvCxnSpPr>
      <xdr:spPr>
        <a:xfrm>
          <a:off x="2905125" y="1274445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71</xdr:row>
      <xdr:rowOff>104775</xdr:rowOff>
    </xdr:from>
    <xdr:to>
      <xdr:col>4</xdr:col>
      <xdr:colOff>742950</xdr:colOff>
      <xdr:row>71</xdr:row>
      <xdr:rowOff>104775</xdr:rowOff>
    </xdr:to>
    <xdr:cxnSp macro="">
      <xdr:nvCxnSpPr>
        <xdr:cNvPr id="14" name="Straight Arrow Connector 13">
          <a:extLst>
            <a:ext uri="{FF2B5EF4-FFF2-40B4-BE49-F238E27FC236}">
              <a16:creationId xmlns:a16="http://schemas.microsoft.com/office/drawing/2014/main" id="{9A8819EA-3F1B-45B8-AB6F-64D5EA99167B}"/>
            </a:ext>
          </a:extLst>
        </xdr:cNvPr>
        <xdr:cNvCxnSpPr/>
      </xdr:nvCxnSpPr>
      <xdr:spPr>
        <a:xfrm>
          <a:off x="2905125" y="1372552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73</xdr:row>
      <xdr:rowOff>133350</xdr:rowOff>
    </xdr:from>
    <xdr:to>
      <xdr:col>4</xdr:col>
      <xdr:colOff>742950</xdr:colOff>
      <xdr:row>73</xdr:row>
      <xdr:rowOff>133350</xdr:rowOff>
    </xdr:to>
    <xdr:cxnSp macro="">
      <xdr:nvCxnSpPr>
        <xdr:cNvPr id="15" name="Straight Arrow Connector 14">
          <a:extLst>
            <a:ext uri="{FF2B5EF4-FFF2-40B4-BE49-F238E27FC236}">
              <a16:creationId xmlns:a16="http://schemas.microsoft.com/office/drawing/2014/main" id="{F88DF266-4578-41BE-A0D6-06E396F17991}"/>
            </a:ext>
          </a:extLst>
        </xdr:cNvPr>
        <xdr:cNvCxnSpPr/>
      </xdr:nvCxnSpPr>
      <xdr:spPr>
        <a:xfrm>
          <a:off x="2905125" y="140493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75</xdr:row>
      <xdr:rowOff>133350</xdr:rowOff>
    </xdr:from>
    <xdr:to>
      <xdr:col>4</xdr:col>
      <xdr:colOff>742950</xdr:colOff>
      <xdr:row>75</xdr:row>
      <xdr:rowOff>133350</xdr:rowOff>
    </xdr:to>
    <xdr:cxnSp macro="">
      <xdr:nvCxnSpPr>
        <xdr:cNvPr id="16" name="Straight Arrow Connector 15">
          <a:extLst>
            <a:ext uri="{FF2B5EF4-FFF2-40B4-BE49-F238E27FC236}">
              <a16:creationId xmlns:a16="http://schemas.microsoft.com/office/drawing/2014/main" id="{9049AF49-76FE-4E91-95C7-8A8B5CF62B9B}"/>
            </a:ext>
          </a:extLst>
        </xdr:cNvPr>
        <xdr:cNvCxnSpPr/>
      </xdr:nvCxnSpPr>
      <xdr:spPr>
        <a:xfrm>
          <a:off x="2905125" y="1435417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77</xdr:row>
      <xdr:rowOff>133350</xdr:rowOff>
    </xdr:from>
    <xdr:to>
      <xdr:col>4</xdr:col>
      <xdr:colOff>742950</xdr:colOff>
      <xdr:row>77</xdr:row>
      <xdr:rowOff>133350</xdr:rowOff>
    </xdr:to>
    <xdr:cxnSp macro="">
      <xdr:nvCxnSpPr>
        <xdr:cNvPr id="17" name="Straight Arrow Connector 16">
          <a:extLst>
            <a:ext uri="{FF2B5EF4-FFF2-40B4-BE49-F238E27FC236}">
              <a16:creationId xmlns:a16="http://schemas.microsoft.com/office/drawing/2014/main" id="{43C99106-D97F-4DA6-9103-745AB28FDD98}"/>
            </a:ext>
          </a:extLst>
        </xdr:cNvPr>
        <xdr:cNvCxnSpPr/>
      </xdr:nvCxnSpPr>
      <xdr:spPr>
        <a:xfrm>
          <a:off x="2905125" y="14678025"/>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79</xdr:row>
      <xdr:rowOff>104775</xdr:rowOff>
    </xdr:from>
    <xdr:to>
      <xdr:col>4</xdr:col>
      <xdr:colOff>742950</xdr:colOff>
      <xdr:row>79</xdr:row>
      <xdr:rowOff>104775</xdr:rowOff>
    </xdr:to>
    <xdr:cxnSp macro="">
      <xdr:nvCxnSpPr>
        <xdr:cNvPr id="18" name="Straight Arrow Connector 17">
          <a:extLst>
            <a:ext uri="{FF2B5EF4-FFF2-40B4-BE49-F238E27FC236}">
              <a16:creationId xmlns:a16="http://schemas.microsoft.com/office/drawing/2014/main" id="{CFC4C4DF-1F46-4347-8A65-510C5E686C54}"/>
            </a:ext>
          </a:extLst>
        </xdr:cNvPr>
        <xdr:cNvCxnSpPr/>
      </xdr:nvCxnSpPr>
      <xdr:spPr>
        <a:xfrm>
          <a:off x="2905125" y="1495425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83</xdr:row>
      <xdr:rowOff>104775</xdr:rowOff>
    </xdr:from>
    <xdr:to>
      <xdr:col>4</xdr:col>
      <xdr:colOff>742950</xdr:colOff>
      <xdr:row>83</xdr:row>
      <xdr:rowOff>104775</xdr:rowOff>
    </xdr:to>
    <xdr:cxnSp macro="">
      <xdr:nvCxnSpPr>
        <xdr:cNvPr id="19" name="Straight Arrow Connector 18">
          <a:extLst>
            <a:ext uri="{FF2B5EF4-FFF2-40B4-BE49-F238E27FC236}">
              <a16:creationId xmlns:a16="http://schemas.microsoft.com/office/drawing/2014/main" id="{A9E67C46-1943-4757-A44C-7D830A67877A}"/>
            </a:ext>
          </a:extLst>
        </xdr:cNvPr>
        <xdr:cNvCxnSpPr/>
      </xdr:nvCxnSpPr>
      <xdr:spPr>
        <a:xfrm>
          <a:off x="2905125" y="1552575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xdr:colOff>
      <xdr:row>17</xdr:row>
      <xdr:rowOff>104775</xdr:rowOff>
    </xdr:from>
    <xdr:to>
      <xdr:col>4</xdr:col>
      <xdr:colOff>771525</xdr:colOff>
      <xdr:row>17</xdr:row>
      <xdr:rowOff>104775</xdr:rowOff>
    </xdr:to>
    <xdr:cxnSp macro="">
      <xdr:nvCxnSpPr>
        <xdr:cNvPr id="20" name="Straight Arrow Connector 19">
          <a:extLst>
            <a:ext uri="{FF2B5EF4-FFF2-40B4-BE49-F238E27FC236}">
              <a16:creationId xmlns:a16="http://schemas.microsoft.com/office/drawing/2014/main" id="{F44151C0-FBF2-4712-93A3-33784FD669E3}"/>
            </a:ext>
          </a:extLst>
        </xdr:cNvPr>
        <xdr:cNvCxnSpPr/>
      </xdr:nvCxnSpPr>
      <xdr:spPr>
        <a:xfrm>
          <a:off x="2933700" y="3238500"/>
          <a:ext cx="7048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1104900</xdr:colOff>
      <xdr:row>19</xdr:row>
      <xdr:rowOff>95250</xdr:rowOff>
    </xdr:from>
    <xdr:to>
      <xdr:col>3</xdr:col>
      <xdr:colOff>438150</xdr:colOff>
      <xdr:row>19</xdr:row>
      <xdr:rowOff>95250</xdr:rowOff>
    </xdr:to>
    <xdr:cxnSp macro="">
      <xdr:nvCxnSpPr>
        <xdr:cNvPr id="21" name="Straight Connector 20">
          <a:extLst>
            <a:ext uri="{FF2B5EF4-FFF2-40B4-BE49-F238E27FC236}">
              <a16:creationId xmlns:a16="http://schemas.microsoft.com/office/drawing/2014/main" id="{5A3C3AAF-6DA0-4A65-91DA-E9459905FC02}"/>
            </a:ext>
          </a:extLst>
        </xdr:cNvPr>
        <xdr:cNvCxnSpPr/>
      </xdr:nvCxnSpPr>
      <xdr:spPr>
        <a:xfrm>
          <a:off x="1485900" y="3609975"/>
          <a:ext cx="552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104775</xdr:colOff>
      <xdr:row>50</xdr:row>
      <xdr:rowOff>123825</xdr:rowOff>
    </xdr:from>
    <xdr:to>
      <xdr:col>11</xdr:col>
      <xdr:colOff>0</xdr:colOff>
      <xdr:row>55</xdr:row>
      <xdr:rowOff>144684</xdr:rowOff>
    </xdr:to>
    <xdr:pic>
      <xdr:nvPicPr>
        <xdr:cNvPr id="2" name="Picture 1">
          <a:extLst>
            <a:ext uri="{FF2B5EF4-FFF2-40B4-BE49-F238E27FC236}">
              <a16:creationId xmlns:a16="http://schemas.microsoft.com/office/drawing/2014/main" id="{A5A5ECAE-2FDE-4DAC-9F28-A7C2A226F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13401675"/>
          <a:ext cx="5619750" cy="925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79</xdr:row>
      <xdr:rowOff>57150</xdr:rowOff>
    </xdr:from>
    <xdr:to>
      <xdr:col>10</xdr:col>
      <xdr:colOff>276225</xdr:colOff>
      <xdr:row>84</xdr:row>
      <xdr:rowOff>78009</xdr:rowOff>
    </xdr:to>
    <xdr:pic>
      <xdr:nvPicPr>
        <xdr:cNvPr id="2" name="Picture 1">
          <a:extLst>
            <a:ext uri="{FF2B5EF4-FFF2-40B4-BE49-F238E27FC236}">
              <a16:creationId xmlns:a16="http://schemas.microsoft.com/office/drawing/2014/main" id="{5E1C241A-2C87-42A4-8231-A6EBC7255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6450" y="21612225"/>
          <a:ext cx="5619750" cy="925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104775</xdr:colOff>
      <xdr:row>60</xdr:row>
      <xdr:rowOff>123825</xdr:rowOff>
    </xdr:from>
    <xdr:to>
      <xdr:col>11</xdr:col>
      <xdr:colOff>0</xdr:colOff>
      <xdr:row>65</xdr:row>
      <xdr:rowOff>144684</xdr:rowOff>
    </xdr:to>
    <xdr:pic>
      <xdr:nvPicPr>
        <xdr:cNvPr id="2" name="Picture 1">
          <a:extLst>
            <a:ext uri="{FF2B5EF4-FFF2-40B4-BE49-F238E27FC236}">
              <a16:creationId xmlns:a16="http://schemas.microsoft.com/office/drawing/2014/main" id="{5ABBE123-EC77-400C-B112-8B838B91D6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14706600"/>
          <a:ext cx="5619750" cy="925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38100</xdr:colOff>
      <xdr:row>73</xdr:row>
      <xdr:rowOff>9525</xdr:rowOff>
    </xdr:from>
    <xdr:to>
      <xdr:col>10</xdr:col>
      <xdr:colOff>314325</xdr:colOff>
      <xdr:row>78</xdr:row>
      <xdr:rowOff>68484</xdr:rowOff>
    </xdr:to>
    <xdr:pic>
      <xdr:nvPicPr>
        <xdr:cNvPr id="2" name="Picture 1">
          <a:extLst>
            <a:ext uri="{FF2B5EF4-FFF2-40B4-BE49-F238E27FC236}">
              <a16:creationId xmlns:a16="http://schemas.microsoft.com/office/drawing/2014/main" id="{EEE05AA9-A2DE-44C2-834B-A79820688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1225" y="19069050"/>
          <a:ext cx="5619750" cy="925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nama@beedynamix.com" TargetMode="External"/><Relationship Id="rId4" Type="http://schemas.openxmlformats.org/officeDocument/2006/relationships/image" Target="../media/image5.png"/></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mailto:naama@beedynamix.com" TargetMode="External"/><Relationship Id="rId4" Type="http://schemas.openxmlformats.org/officeDocument/2006/relationships/image" Target="../media/image5.png"/></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nama@beedynamix.com" TargetMode="External"/><Relationship Id="rId1" Type="http://schemas.openxmlformats.org/officeDocument/2006/relationships/hyperlink" Target="mailto:naama@beedynamix.com" TargetMode="External"/><Relationship Id="rId5" Type="http://schemas.openxmlformats.org/officeDocument/2006/relationships/image" Target="../media/image5.png"/><Relationship Id="rId4"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nama@beedynamix.com" TargetMode="External"/></Relationships>
</file>

<file path=xl/worksheets/_rels/sheet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mailto:nama@beedynamix.com" TargetMode="External"/><Relationship Id="rId4" Type="http://schemas.openxmlformats.org/officeDocument/2006/relationships/image" Target="../media/image5.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B7D3D-2879-484B-B366-C7B27EF3672F}">
  <dimension ref="A1:BK671"/>
  <sheetViews>
    <sheetView showGridLines="0" workbookViewId="0">
      <selection activeCell="B11" sqref="B11:P12"/>
    </sheetView>
  </sheetViews>
  <sheetFormatPr defaultRowHeight="15" x14ac:dyDescent="0.25"/>
  <cols>
    <col min="1" max="1" width="6.28515625" style="242" customWidth="1"/>
    <col min="15" max="15" width="12.140625" customWidth="1"/>
    <col min="16" max="16" width="5.85546875" customWidth="1"/>
    <col min="17" max="63" width="9.140625" style="242"/>
  </cols>
  <sheetData>
    <row r="1" spans="1:63" s="242" customFormat="1" ht="15.75" thickBot="1" x14ac:dyDescent="0.3"/>
    <row r="2" spans="1:63" s="1" customFormat="1" ht="18.75" customHeight="1" x14ac:dyDescent="0.25">
      <c r="A2" s="255"/>
      <c r="B2" s="291" t="s">
        <v>309</v>
      </c>
      <c r="C2" s="292"/>
      <c r="D2" s="292"/>
      <c r="E2" s="292"/>
      <c r="F2" s="292"/>
      <c r="G2" s="292"/>
      <c r="H2" s="292"/>
      <c r="I2" s="292"/>
      <c r="J2" s="292"/>
      <c r="K2" s="292"/>
      <c r="L2" s="292"/>
      <c r="M2" s="292"/>
      <c r="N2" s="292"/>
      <c r="O2" s="292"/>
      <c r="P2" s="293"/>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row>
    <row r="3" spans="1:63" s="1" customFormat="1" ht="20.25" customHeight="1" x14ac:dyDescent="0.25">
      <c r="A3" s="255"/>
      <c r="B3" s="294"/>
      <c r="C3" s="295"/>
      <c r="D3" s="295"/>
      <c r="E3" s="295"/>
      <c r="F3" s="295"/>
      <c r="G3" s="295"/>
      <c r="H3" s="295"/>
      <c r="I3" s="295"/>
      <c r="J3" s="295"/>
      <c r="K3" s="295"/>
      <c r="L3" s="295"/>
      <c r="M3" s="295"/>
      <c r="N3" s="295"/>
      <c r="O3" s="295"/>
      <c r="P3" s="296"/>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row>
    <row r="4" spans="1:63" s="1" customFormat="1" ht="23.25" customHeight="1" x14ac:dyDescent="0.25">
      <c r="A4" s="255"/>
      <c r="B4" s="285" t="s">
        <v>310</v>
      </c>
      <c r="C4" s="286"/>
      <c r="D4" s="286"/>
      <c r="E4" s="286"/>
      <c r="F4" s="286"/>
      <c r="G4" s="286"/>
      <c r="H4" s="286"/>
      <c r="I4" s="286"/>
      <c r="J4" s="286"/>
      <c r="K4" s="286"/>
      <c r="L4" s="286"/>
      <c r="M4" s="286"/>
      <c r="N4" s="286"/>
      <c r="O4" s="286"/>
      <c r="P4" s="287"/>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row>
    <row r="5" spans="1:63" s="1" customFormat="1" ht="40.5" customHeight="1" x14ac:dyDescent="0.25">
      <c r="A5" s="255"/>
      <c r="B5" s="285"/>
      <c r="C5" s="286"/>
      <c r="D5" s="286"/>
      <c r="E5" s="286"/>
      <c r="F5" s="286"/>
      <c r="G5" s="286"/>
      <c r="H5" s="286"/>
      <c r="I5" s="286"/>
      <c r="J5" s="286"/>
      <c r="K5" s="286"/>
      <c r="L5" s="286"/>
      <c r="M5" s="286"/>
      <c r="N5" s="286"/>
      <c r="O5" s="286"/>
      <c r="P5" s="287"/>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row>
    <row r="6" spans="1:63" s="1" customFormat="1" ht="37.5" customHeight="1" x14ac:dyDescent="0.25">
      <c r="A6" s="255"/>
      <c r="B6" s="294" t="s">
        <v>3</v>
      </c>
      <c r="C6" s="295"/>
      <c r="D6" s="295"/>
      <c r="E6" s="295"/>
      <c r="F6" s="295"/>
      <c r="G6" s="295"/>
      <c r="H6" s="295"/>
      <c r="I6" s="295"/>
      <c r="J6" s="295"/>
      <c r="K6" s="295"/>
      <c r="L6" s="295"/>
      <c r="M6" s="295"/>
      <c r="N6" s="295"/>
      <c r="O6" s="295"/>
      <c r="P6" s="296"/>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55"/>
      <c r="BH6" s="255"/>
      <c r="BI6" s="255"/>
      <c r="BJ6" s="255"/>
      <c r="BK6" s="255"/>
    </row>
    <row r="7" spans="1:63" s="1" customFormat="1" ht="36" customHeight="1" x14ac:dyDescent="0.25">
      <c r="A7" s="255"/>
      <c r="B7" s="288" t="s">
        <v>4</v>
      </c>
      <c r="C7" s="289"/>
      <c r="D7" s="289"/>
      <c r="E7" s="289"/>
      <c r="F7" s="289"/>
      <c r="G7" s="289"/>
      <c r="H7" s="289"/>
      <c r="I7" s="289"/>
      <c r="J7" s="289"/>
      <c r="K7" s="289"/>
      <c r="L7" s="289"/>
      <c r="M7" s="289"/>
      <c r="N7" s="289"/>
      <c r="O7" s="289"/>
      <c r="P7" s="290"/>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5"/>
      <c r="BE7" s="255"/>
      <c r="BF7" s="255"/>
      <c r="BG7" s="255"/>
      <c r="BH7" s="255"/>
      <c r="BI7" s="255"/>
      <c r="BJ7" s="255"/>
      <c r="BK7" s="255"/>
    </row>
    <row r="8" spans="1:63" s="1" customFormat="1" ht="44.25" customHeight="1" x14ac:dyDescent="0.25">
      <c r="A8" s="255"/>
      <c r="B8" s="288"/>
      <c r="C8" s="289"/>
      <c r="D8" s="289"/>
      <c r="E8" s="289"/>
      <c r="F8" s="289"/>
      <c r="G8" s="289"/>
      <c r="H8" s="289"/>
      <c r="I8" s="289"/>
      <c r="J8" s="289"/>
      <c r="K8" s="289"/>
      <c r="L8" s="289"/>
      <c r="M8" s="289"/>
      <c r="N8" s="289"/>
      <c r="O8" s="289"/>
      <c r="P8" s="290"/>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row>
    <row r="9" spans="1:63" s="1" customFormat="1" ht="27" customHeight="1" x14ac:dyDescent="0.25">
      <c r="A9" s="255"/>
      <c r="B9" s="294" t="s">
        <v>0</v>
      </c>
      <c r="C9" s="295"/>
      <c r="D9" s="295"/>
      <c r="E9" s="295"/>
      <c r="F9" s="295"/>
      <c r="G9" s="295"/>
      <c r="H9" s="295"/>
      <c r="I9" s="295"/>
      <c r="J9" s="295"/>
      <c r="K9" s="295"/>
      <c r="L9" s="295"/>
      <c r="M9" s="295"/>
      <c r="N9" s="295"/>
      <c r="O9" s="295"/>
      <c r="P9" s="296"/>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row>
    <row r="10" spans="1:63" s="1" customFormat="1" ht="26.25" customHeight="1" x14ac:dyDescent="0.25">
      <c r="A10" s="255"/>
      <c r="B10" s="294"/>
      <c r="C10" s="295"/>
      <c r="D10" s="295"/>
      <c r="E10" s="295"/>
      <c r="F10" s="295"/>
      <c r="G10" s="295"/>
      <c r="H10" s="295"/>
      <c r="I10" s="295"/>
      <c r="J10" s="295"/>
      <c r="K10" s="295"/>
      <c r="L10" s="295"/>
      <c r="M10" s="295"/>
      <c r="N10" s="295"/>
      <c r="O10" s="295"/>
      <c r="P10" s="296"/>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row>
    <row r="11" spans="1:63" ht="18" customHeight="1" x14ac:dyDescent="0.25">
      <c r="B11" s="297" t="s">
        <v>15</v>
      </c>
      <c r="C11" s="298"/>
      <c r="D11" s="298"/>
      <c r="E11" s="298"/>
      <c r="F11" s="298"/>
      <c r="G11" s="298"/>
      <c r="H11" s="298"/>
      <c r="I11" s="298"/>
      <c r="J11" s="298"/>
      <c r="K11" s="298"/>
      <c r="L11" s="298"/>
      <c r="M11" s="298"/>
      <c r="N11" s="298"/>
      <c r="O11" s="298"/>
      <c r="P11" s="299"/>
    </row>
    <row r="12" spans="1:63" ht="23.25" customHeight="1" thickBot="1" x14ac:dyDescent="0.3">
      <c r="B12" s="300"/>
      <c r="C12" s="301"/>
      <c r="D12" s="301"/>
      <c r="E12" s="301"/>
      <c r="F12" s="301"/>
      <c r="G12" s="301"/>
      <c r="H12" s="301"/>
      <c r="I12" s="301"/>
      <c r="J12" s="301"/>
      <c r="K12" s="301"/>
      <c r="L12" s="301"/>
      <c r="M12" s="301"/>
      <c r="N12" s="301"/>
      <c r="O12" s="301"/>
      <c r="P12" s="302"/>
    </row>
    <row r="13" spans="1:63" s="242" customFormat="1" x14ac:dyDescent="0.25"/>
    <row r="14" spans="1:63" s="242" customFormat="1" x14ac:dyDescent="0.25"/>
    <row r="15" spans="1:63" s="242" customFormat="1" x14ac:dyDescent="0.25"/>
    <row r="16" spans="1:63" s="242" customFormat="1" x14ac:dyDescent="0.25"/>
    <row r="17" s="242" customFormat="1" x14ac:dyDescent="0.25"/>
    <row r="18" s="242" customFormat="1" x14ac:dyDescent="0.25"/>
    <row r="19" s="242" customFormat="1" x14ac:dyDescent="0.25"/>
    <row r="20" s="242" customFormat="1" x14ac:dyDescent="0.25"/>
    <row r="21" s="242" customFormat="1" x14ac:dyDescent="0.25"/>
    <row r="22" s="242" customFormat="1" x14ac:dyDescent="0.25"/>
    <row r="23" s="242" customFormat="1" x14ac:dyDescent="0.25"/>
    <row r="24" s="242" customFormat="1" x14ac:dyDescent="0.25"/>
    <row r="25" s="242" customFormat="1" x14ac:dyDescent="0.25"/>
    <row r="26" s="242" customFormat="1" x14ac:dyDescent="0.25"/>
    <row r="27" s="242" customFormat="1" x14ac:dyDescent="0.25"/>
    <row r="28" s="242" customFormat="1" x14ac:dyDescent="0.25"/>
    <row r="29" s="242" customFormat="1" x14ac:dyDescent="0.25"/>
    <row r="30" s="242" customFormat="1" x14ac:dyDescent="0.25"/>
    <row r="31" s="242" customFormat="1" x14ac:dyDescent="0.25"/>
    <row r="32" s="242" customFormat="1" x14ac:dyDescent="0.25"/>
    <row r="33" s="242" customFormat="1" x14ac:dyDescent="0.25"/>
    <row r="34" s="242" customFormat="1" x14ac:dyDescent="0.25"/>
    <row r="35" s="242" customFormat="1" x14ac:dyDescent="0.25"/>
    <row r="36" s="242" customFormat="1" x14ac:dyDescent="0.25"/>
    <row r="37" s="242" customFormat="1" x14ac:dyDescent="0.25"/>
    <row r="38" s="242" customFormat="1" x14ac:dyDescent="0.25"/>
    <row r="39" s="242" customFormat="1" x14ac:dyDescent="0.25"/>
    <row r="40" s="242" customFormat="1" x14ac:dyDescent="0.25"/>
    <row r="41" s="242" customFormat="1" x14ac:dyDescent="0.25"/>
    <row r="42" s="242" customFormat="1" x14ac:dyDescent="0.25"/>
    <row r="43" s="242" customFormat="1" x14ac:dyDescent="0.25"/>
    <row r="44" s="242" customFormat="1" x14ac:dyDescent="0.25"/>
    <row r="45" s="242" customFormat="1" x14ac:dyDescent="0.25"/>
    <row r="46" s="242" customFormat="1" x14ac:dyDescent="0.25"/>
    <row r="47" s="242" customFormat="1" x14ac:dyDescent="0.25"/>
    <row r="48" s="242" customFormat="1" x14ac:dyDescent="0.25"/>
    <row r="49" s="242" customFormat="1" x14ac:dyDescent="0.25"/>
    <row r="50" s="242" customFormat="1" x14ac:dyDescent="0.25"/>
    <row r="51" s="242" customFormat="1" x14ac:dyDescent="0.25"/>
    <row r="52" s="242" customFormat="1" x14ac:dyDescent="0.25"/>
    <row r="53" s="242" customFormat="1" x14ac:dyDescent="0.25"/>
    <row r="54" s="242" customFormat="1" x14ac:dyDescent="0.25"/>
    <row r="55" s="242" customFormat="1" x14ac:dyDescent="0.25"/>
    <row r="56" s="242" customFormat="1" x14ac:dyDescent="0.25"/>
    <row r="57" s="242" customFormat="1" x14ac:dyDescent="0.25"/>
    <row r="58" s="242" customFormat="1" x14ac:dyDescent="0.25"/>
    <row r="59" s="242" customFormat="1" x14ac:dyDescent="0.25"/>
    <row r="60" s="242" customFormat="1" x14ac:dyDescent="0.25"/>
    <row r="61" s="242" customFormat="1" x14ac:dyDescent="0.25"/>
    <row r="62" s="242" customFormat="1" x14ac:dyDescent="0.25"/>
    <row r="63" s="242" customFormat="1" x14ac:dyDescent="0.25"/>
    <row r="64" s="242" customFormat="1" x14ac:dyDescent="0.25"/>
    <row r="65" s="242" customFormat="1" x14ac:dyDescent="0.25"/>
    <row r="66" s="242" customFormat="1" x14ac:dyDescent="0.25"/>
    <row r="67" s="242" customFormat="1" x14ac:dyDescent="0.25"/>
    <row r="68" s="242" customFormat="1" x14ac:dyDescent="0.25"/>
    <row r="69" s="242" customFormat="1" x14ac:dyDescent="0.25"/>
    <row r="70" s="242" customFormat="1" x14ac:dyDescent="0.25"/>
    <row r="71" s="242" customFormat="1" x14ac:dyDescent="0.25"/>
    <row r="72" s="242" customFormat="1" x14ac:dyDescent="0.25"/>
    <row r="73" s="242" customFormat="1" x14ac:dyDescent="0.25"/>
    <row r="74" s="242" customFormat="1" x14ac:dyDescent="0.25"/>
    <row r="75" s="242" customFormat="1" x14ac:dyDescent="0.25"/>
    <row r="76" s="242" customFormat="1" x14ac:dyDescent="0.25"/>
    <row r="77" s="242" customFormat="1" x14ac:dyDescent="0.25"/>
    <row r="78" s="242" customFormat="1" x14ac:dyDescent="0.25"/>
    <row r="79" s="242" customFormat="1" x14ac:dyDescent="0.25"/>
    <row r="80" s="242" customFormat="1" x14ac:dyDescent="0.25"/>
    <row r="81" s="242" customFormat="1" x14ac:dyDescent="0.25"/>
    <row r="82" s="242" customFormat="1" x14ac:dyDescent="0.25"/>
    <row r="83" s="242" customFormat="1" x14ac:dyDescent="0.25"/>
    <row r="84" s="242" customFormat="1" x14ac:dyDescent="0.25"/>
    <row r="85" s="242" customFormat="1" x14ac:dyDescent="0.25"/>
    <row r="86" s="242" customFormat="1" x14ac:dyDescent="0.25"/>
    <row r="87" s="242" customFormat="1" x14ac:dyDescent="0.25"/>
    <row r="88" s="242" customFormat="1" x14ac:dyDescent="0.25"/>
    <row r="89" s="242" customFormat="1" x14ac:dyDescent="0.25"/>
    <row r="90" s="242" customFormat="1" x14ac:dyDescent="0.25"/>
    <row r="91" s="242" customFormat="1" x14ac:dyDescent="0.25"/>
    <row r="92" s="242" customFormat="1" x14ac:dyDescent="0.25"/>
    <row r="93" s="242" customFormat="1" x14ac:dyDescent="0.25"/>
    <row r="94" s="242" customFormat="1" x14ac:dyDescent="0.25"/>
    <row r="95" s="242" customFormat="1" x14ac:dyDescent="0.25"/>
    <row r="96" s="242" customFormat="1" x14ac:dyDescent="0.25"/>
    <row r="97" s="242" customFormat="1" x14ac:dyDescent="0.25"/>
    <row r="98" s="242" customFormat="1" x14ac:dyDescent="0.25"/>
    <row r="99" s="242" customFormat="1" x14ac:dyDescent="0.25"/>
    <row r="100" s="242" customFormat="1" x14ac:dyDescent="0.25"/>
    <row r="101" s="242" customFormat="1" x14ac:dyDescent="0.25"/>
    <row r="102" s="242" customFormat="1" x14ac:dyDescent="0.25"/>
    <row r="103" s="242" customFormat="1" x14ac:dyDescent="0.25"/>
    <row r="104" s="242" customFormat="1" x14ac:dyDescent="0.25"/>
    <row r="105" s="242" customFormat="1" x14ac:dyDescent="0.25"/>
    <row r="106" s="242" customFormat="1" x14ac:dyDescent="0.25"/>
    <row r="107" s="242" customFormat="1" x14ac:dyDescent="0.25"/>
    <row r="108" s="242" customFormat="1" x14ac:dyDescent="0.25"/>
    <row r="109" s="242" customFormat="1" x14ac:dyDescent="0.25"/>
    <row r="110" s="242" customFormat="1" x14ac:dyDescent="0.25"/>
    <row r="111" s="242" customFormat="1" x14ac:dyDescent="0.25"/>
    <row r="112" s="242" customFormat="1" x14ac:dyDescent="0.25"/>
    <row r="113" s="242" customFormat="1" x14ac:dyDescent="0.25"/>
    <row r="114" s="242" customFormat="1" x14ac:dyDescent="0.25"/>
    <row r="115" s="242" customFormat="1" x14ac:dyDescent="0.25"/>
    <row r="116" s="242" customFormat="1" x14ac:dyDescent="0.25"/>
    <row r="117" s="242" customFormat="1" x14ac:dyDescent="0.25"/>
    <row r="118" s="242" customFormat="1" x14ac:dyDescent="0.25"/>
    <row r="119" s="242" customFormat="1" x14ac:dyDescent="0.25"/>
    <row r="120" s="242" customFormat="1" x14ac:dyDescent="0.25"/>
    <row r="121" s="242" customFormat="1" x14ac:dyDescent="0.25"/>
    <row r="122" s="242" customFormat="1" x14ac:dyDescent="0.25"/>
    <row r="123" s="242" customFormat="1" x14ac:dyDescent="0.25"/>
    <row r="124" s="242" customFormat="1" x14ac:dyDescent="0.25"/>
    <row r="125" s="242" customFormat="1" x14ac:dyDescent="0.25"/>
    <row r="126" s="242" customFormat="1" x14ac:dyDescent="0.25"/>
    <row r="127" s="242" customFormat="1" x14ac:dyDescent="0.25"/>
    <row r="128" s="242" customFormat="1" x14ac:dyDescent="0.25"/>
    <row r="129" s="242" customFormat="1" x14ac:dyDescent="0.25"/>
    <row r="130" s="242" customFormat="1" x14ac:dyDescent="0.25"/>
    <row r="131" s="242" customFormat="1" x14ac:dyDescent="0.25"/>
    <row r="132" s="242" customFormat="1" x14ac:dyDescent="0.25"/>
    <row r="133" s="242" customFormat="1" x14ac:dyDescent="0.25"/>
    <row r="134" s="242" customFormat="1" x14ac:dyDescent="0.25"/>
    <row r="135" s="242" customFormat="1" x14ac:dyDescent="0.25"/>
    <row r="136" s="242" customFormat="1" x14ac:dyDescent="0.25"/>
    <row r="137" s="242" customFormat="1" x14ac:dyDescent="0.25"/>
    <row r="138" s="242" customFormat="1" x14ac:dyDescent="0.25"/>
    <row r="139" s="242" customFormat="1" x14ac:dyDescent="0.25"/>
    <row r="140" s="242" customFormat="1" x14ac:dyDescent="0.25"/>
    <row r="141" s="242" customFormat="1" x14ac:dyDescent="0.25"/>
    <row r="142" s="242" customFormat="1" x14ac:dyDescent="0.25"/>
    <row r="143" s="242" customFormat="1" x14ac:dyDescent="0.25"/>
    <row r="144" s="242" customFormat="1" x14ac:dyDescent="0.25"/>
    <row r="145" s="242" customFormat="1" x14ac:dyDescent="0.25"/>
    <row r="146" s="242" customFormat="1" x14ac:dyDescent="0.25"/>
    <row r="147" s="242" customFormat="1" x14ac:dyDescent="0.25"/>
    <row r="148" s="242" customFormat="1" x14ac:dyDescent="0.25"/>
    <row r="149" s="242" customFormat="1" x14ac:dyDescent="0.25"/>
    <row r="150" s="242" customFormat="1" x14ac:dyDescent="0.25"/>
    <row r="151" s="242" customFormat="1" x14ac:dyDescent="0.25"/>
    <row r="152" s="242" customFormat="1" x14ac:dyDescent="0.25"/>
    <row r="153" s="242" customFormat="1" x14ac:dyDescent="0.25"/>
    <row r="154" s="242" customFormat="1" x14ac:dyDescent="0.25"/>
    <row r="155" s="242" customFormat="1" x14ac:dyDescent="0.25"/>
    <row r="156" s="242" customFormat="1" x14ac:dyDescent="0.25"/>
    <row r="157" s="242" customFormat="1" x14ac:dyDescent="0.25"/>
    <row r="158" s="242" customFormat="1" x14ac:dyDescent="0.25"/>
    <row r="159" s="242" customFormat="1" x14ac:dyDescent="0.25"/>
    <row r="160" s="242" customFormat="1" x14ac:dyDescent="0.25"/>
    <row r="161" s="242" customFormat="1" x14ac:dyDescent="0.25"/>
    <row r="162" s="242" customFormat="1" x14ac:dyDescent="0.25"/>
    <row r="163" s="242" customFormat="1" x14ac:dyDescent="0.25"/>
    <row r="164" s="242" customFormat="1" x14ac:dyDescent="0.25"/>
    <row r="165" s="242" customFormat="1" x14ac:dyDescent="0.25"/>
    <row r="166" s="242" customFormat="1" x14ac:dyDescent="0.25"/>
    <row r="167" s="242" customFormat="1" x14ac:dyDescent="0.25"/>
    <row r="168" s="242" customFormat="1" x14ac:dyDescent="0.25"/>
    <row r="169" s="242" customFormat="1" x14ac:dyDescent="0.25"/>
    <row r="170" s="242" customFormat="1" x14ac:dyDescent="0.25"/>
    <row r="171" s="242" customFormat="1" x14ac:dyDescent="0.25"/>
    <row r="172" s="242" customFormat="1" x14ac:dyDescent="0.25"/>
    <row r="173" s="242" customFormat="1" x14ac:dyDescent="0.25"/>
    <row r="174" s="242" customFormat="1" x14ac:dyDescent="0.25"/>
    <row r="175" s="242" customFormat="1" x14ac:dyDescent="0.25"/>
    <row r="176" s="242" customFormat="1" x14ac:dyDescent="0.25"/>
    <row r="177" s="242" customFormat="1" x14ac:dyDescent="0.25"/>
    <row r="178" s="242" customFormat="1" x14ac:dyDescent="0.25"/>
    <row r="179" s="242" customFormat="1" x14ac:dyDescent="0.25"/>
    <row r="180" s="242" customFormat="1" x14ac:dyDescent="0.25"/>
    <row r="181" s="242" customFormat="1" x14ac:dyDescent="0.25"/>
    <row r="182" s="242" customFormat="1" x14ac:dyDescent="0.25"/>
    <row r="183" s="242" customFormat="1" x14ac:dyDescent="0.25"/>
    <row r="184" s="242" customFormat="1" x14ac:dyDescent="0.25"/>
    <row r="185" s="242" customFormat="1" x14ac:dyDescent="0.25"/>
    <row r="186" s="242" customFormat="1" x14ac:dyDescent="0.25"/>
    <row r="187" s="242" customFormat="1" x14ac:dyDescent="0.25"/>
    <row r="188" s="242" customFormat="1" x14ac:dyDescent="0.25"/>
    <row r="189" s="242" customFormat="1" x14ac:dyDescent="0.25"/>
    <row r="190" s="242" customFormat="1" x14ac:dyDescent="0.25"/>
    <row r="191" s="242" customFormat="1" x14ac:dyDescent="0.25"/>
    <row r="192" s="242" customFormat="1" x14ac:dyDescent="0.25"/>
    <row r="193" s="242" customFormat="1" x14ac:dyDescent="0.25"/>
    <row r="194" s="242" customFormat="1" x14ac:dyDescent="0.25"/>
    <row r="195" s="242" customFormat="1" x14ac:dyDescent="0.25"/>
    <row r="196" s="242" customFormat="1" x14ac:dyDescent="0.25"/>
    <row r="197" s="242" customFormat="1" x14ac:dyDescent="0.25"/>
    <row r="198" s="242" customFormat="1" x14ac:dyDescent="0.25"/>
    <row r="199" s="242" customFormat="1" x14ac:dyDescent="0.25"/>
    <row r="200" s="242" customFormat="1" x14ac:dyDescent="0.25"/>
    <row r="201" s="242" customFormat="1" x14ac:dyDescent="0.25"/>
    <row r="202" s="242" customFormat="1" x14ac:dyDescent="0.25"/>
    <row r="203" s="242" customFormat="1" x14ac:dyDescent="0.25"/>
    <row r="204" s="242" customFormat="1" x14ac:dyDescent="0.25"/>
    <row r="205" s="242" customFormat="1" x14ac:dyDescent="0.25"/>
    <row r="206" s="242" customFormat="1" x14ac:dyDescent="0.25"/>
    <row r="207" s="242" customFormat="1" x14ac:dyDescent="0.25"/>
    <row r="208" s="242" customFormat="1" x14ac:dyDescent="0.25"/>
    <row r="209" s="242" customFormat="1" x14ac:dyDescent="0.25"/>
    <row r="210" s="242" customFormat="1" x14ac:dyDescent="0.25"/>
    <row r="211" s="242" customFormat="1" x14ac:dyDescent="0.25"/>
    <row r="212" s="242" customFormat="1" x14ac:dyDescent="0.25"/>
    <row r="213" s="242" customFormat="1" x14ac:dyDescent="0.25"/>
    <row r="214" s="242" customFormat="1" x14ac:dyDescent="0.25"/>
    <row r="215" s="242" customFormat="1" x14ac:dyDescent="0.25"/>
    <row r="216" s="242" customFormat="1" x14ac:dyDescent="0.25"/>
    <row r="217" s="242" customFormat="1" x14ac:dyDescent="0.25"/>
    <row r="218" s="242" customFormat="1" x14ac:dyDescent="0.25"/>
    <row r="219" s="242" customFormat="1" x14ac:dyDescent="0.25"/>
    <row r="220" s="242" customFormat="1" x14ac:dyDescent="0.25"/>
    <row r="221" s="242" customFormat="1" x14ac:dyDescent="0.25"/>
    <row r="222" s="242" customFormat="1" x14ac:dyDescent="0.25"/>
    <row r="223" s="242" customFormat="1" x14ac:dyDescent="0.25"/>
    <row r="224" s="242" customFormat="1" x14ac:dyDescent="0.25"/>
    <row r="225" s="242" customFormat="1" x14ac:dyDescent="0.25"/>
    <row r="226" s="242" customFormat="1" x14ac:dyDescent="0.25"/>
    <row r="227" s="242" customFormat="1" x14ac:dyDescent="0.25"/>
    <row r="228" s="242" customFormat="1" x14ac:dyDescent="0.25"/>
    <row r="229" s="242" customFormat="1" x14ac:dyDescent="0.25"/>
    <row r="230" s="242" customFormat="1" x14ac:dyDescent="0.25"/>
    <row r="231" s="242" customFormat="1" x14ac:dyDescent="0.25"/>
    <row r="232" s="242" customFormat="1" x14ac:dyDescent="0.25"/>
    <row r="233" s="242" customFormat="1" x14ac:dyDescent="0.25"/>
    <row r="234" s="242" customFormat="1" x14ac:dyDescent="0.25"/>
    <row r="235" s="242" customFormat="1" x14ac:dyDescent="0.25"/>
    <row r="236" s="242" customFormat="1" x14ac:dyDescent="0.25"/>
    <row r="237" s="242" customFormat="1" x14ac:dyDescent="0.25"/>
    <row r="238" s="242" customFormat="1" x14ac:dyDescent="0.25"/>
    <row r="239" s="242" customFormat="1" x14ac:dyDescent="0.25"/>
    <row r="240" s="242" customFormat="1" x14ac:dyDescent="0.25"/>
    <row r="241" s="242" customFormat="1" x14ac:dyDescent="0.25"/>
    <row r="242" s="242" customFormat="1" x14ac:dyDescent="0.25"/>
    <row r="243" s="242" customFormat="1" x14ac:dyDescent="0.25"/>
    <row r="244" s="242" customFormat="1" x14ac:dyDescent="0.25"/>
    <row r="245" s="242" customFormat="1" x14ac:dyDescent="0.25"/>
    <row r="246" s="242" customFormat="1" x14ac:dyDescent="0.25"/>
    <row r="247" s="242" customFormat="1" x14ac:dyDescent="0.25"/>
    <row r="248" s="242" customFormat="1" x14ac:dyDescent="0.25"/>
    <row r="249" s="242" customFormat="1" x14ac:dyDescent="0.25"/>
    <row r="250" s="242" customFormat="1" x14ac:dyDescent="0.25"/>
    <row r="251" s="242" customFormat="1" x14ac:dyDescent="0.25"/>
    <row r="252" s="242" customFormat="1" x14ac:dyDescent="0.25"/>
    <row r="253" s="242" customFormat="1" x14ac:dyDescent="0.25"/>
    <row r="254" s="242" customFormat="1" x14ac:dyDescent="0.25"/>
    <row r="255" s="242" customFormat="1" x14ac:dyDescent="0.25"/>
    <row r="256" s="242" customFormat="1" x14ac:dyDescent="0.25"/>
    <row r="257" s="242" customFormat="1" x14ac:dyDescent="0.25"/>
    <row r="258" s="242" customFormat="1" x14ac:dyDescent="0.25"/>
    <row r="259" s="242" customFormat="1" x14ac:dyDescent="0.25"/>
    <row r="260" s="242" customFormat="1" x14ac:dyDescent="0.25"/>
    <row r="261" s="242" customFormat="1" x14ac:dyDescent="0.25"/>
    <row r="262" s="242" customFormat="1" x14ac:dyDescent="0.25"/>
    <row r="263" s="242" customFormat="1" x14ac:dyDescent="0.25"/>
    <row r="264" s="242" customFormat="1" x14ac:dyDescent="0.25"/>
    <row r="265" s="242" customFormat="1" x14ac:dyDescent="0.25"/>
    <row r="266" s="242" customFormat="1" x14ac:dyDescent="0.25"/>
    <row r="267" s="242" customFormat="1" x14ac:dyDescent="0.25"/>
    <row r="268" s="242" customFormat="1" x14ac:dyDescent="0.25"/>
    <row r="269" s="242" customFormat="1" x14ac:dyDescent="0.25"/>
    <row r="270" s="242" customFormat="1" x14ac:dyDescent="0.25"/>
    <row r="271" s="242" customFormat="1" x14ac:dyDescent="0.25"/>
    <row r="272" s="242" customFormat="1" x14ac:dyDescent="0.25"/>
    <row r="273" s="242" customFormat="1" x14ac:dyDescent="0.25"/>
    <row r="274" s="242" customFormat="1" x14ac:dyDescent="0.25"/>
    <row r="275" s="242" customFormat="1" x14ac:dyDescent="0.25"/>
    <row r="276" s="242" customFormat="1" x14ac:dyDescent="0.25"/>
    <row r="277" s="242" customFormat="1" x14ac:dyDescent="0.25"/>
    <row r="278" s="242" customFormat="1" x14ac:dyDescent="0.25"/>
    <row r="279" s="242" customFormat="1" x14ac:dyDescent="0.25"/>
    <row r="280" s="242" customFormat="1" x14ac:dyDescent="0.25"/>
    <row r="281" s="242" customFormat="1" x14ac:dyDescent="0.25"/>
    <row r="282" s="242" customFormat="1" x14ac:dyDescent="0.25"/>
    <row r="283" s="242" customFormat="1" x14ac:dyDescent="0.25"/>
    <row r="284" s="242" customFormat="1" x14ac:dyDescent="0.25"/>
    <row r="285" s="242" customFormat="1" x14ac:dyDescent="0.25"/>
    <row r="286" s="242" customFormat="1" x14ac:dyDescent="0.25"/>
    <row r="287" s="242" customFormat="1" x14ac:dyDescent="0.25"/>
    <row r="288" s="242" customFormat="1" x14ac:dyDescent="0.25"/>
    <row r="289" s="242" customFormat="1" x14ac:dyDescent="0.25"/>
    <row r="290" s="242" customFormat="1" x14ac:dyDescent="0.25"/>
    <row r="291" s="242" customFormat="1" x14ac:dyDescent="0.25"/>
    <row r="292" s="242" customFormat="1" x14ac:dyDescent="0.25"/>
    <row r="293" s="242" customFormat="1" x14ac:dyDescent="0.25"/>
    <row r="294" s="242" customFormat="1" x14ac:dyDescent="0.25"/>
    <row r="295" s="242" customFormat="1" x14ac:dyDescent="0.25"/>
    <row r="296" s="242" customFormat="1" x14ac:dyDescent="0.25"/>
    <row r="297" s="242" customFormat="1" x14ac:dyDescent="0.25"/>
    <row r="298" s="242" customFormat="1" x14ac:dyDescent="0.25"/>
    <row r="299" s="242" customFormat="1" x14ac:dyDescent="0.25"/>
    <row r="300" s="242" customFormat="1" x14ac:dyDescent="0.25"/>
    <row r="301" s="242" customFormat="1" x14ac:dyDescent="0.25"/>
    <row r="302" s="242" customFormat="1" x14ac:dyDescent="0.25"/>
    <row r="303" s="242" customFormat="1" x14ac:dyDescent="0.25"/>
    <row r="304" s="242" customFormat="1" x14ac:dyDescent="0.25"/>
    <row r="305" s="242" customFormat="1" x14ac:dyDescent="0.25"/>
    <row r="306" s="242" customFormat="1" x14ac:dyDescent="0.25"/>
    <row r="307" s="242" customFormat="1" x14ac:dyDescent="0.25"/>
    <row r="308" s="242" customFormat="1" x14ac:dyDescent="0.25"/>
    <row r="309" s="242" customFormat="1" x14ac:dyDescent="0.25"/>
    <row r="310" s="242" customFormat="1" x14ac:dyDescent="0.25"/>
    <row r="311" s="242" customFormat="1" x14ac:dyDescent="0.25"/>
    <row r="312" s="242" customFormat="1" x14ac:dyDescent="0.25"/>
    <row r="313" s="242" customFormat="1" x14ac:dyDescent="0.25"/>
    <row r="314" s="242" customFormat="1" x14ac:dyDescent="0.25"/>
    <row r="315" s="242" customFormat="1" x14ac:dyDescent="0.25"/>
    <row r="316" s="242" customFormat="1" x14ac:dyDescent="0.25"/>
    <row r="317" s="242" customFormat="1" x14ac:dyDescent="0.25"/>
    <row r="318" s="242" customFormat="1" x14ac:dyDescent="0.25"/>
    <row r="319" s="242" customFormat="1" x14ac:dyDescent="0.25"/>
    <row r="320" s="242" customFormat="1" x14ac:dyDescent="0.25"/>
    <row r="321" s="242" customFormat="1" x14ac:dyDescent="0.25"/>
    <row r="322" s="242" customFormat="1" x14ac:dyDescent="0.25"/>
    <row r="323" s="242" customFormat="1" x14ac:dyDescent="0.25"/>
    <row r="324" s="242" customFormat="1" x14ac:dyDescent="0.25"/>
    <row r="325" s="242" customFormat="1" x14ac:dyDescent="0.25"/>
    <row r="326" s="242" customFormat="1" x14ac:dyDescent="0.25"/>
    <row r="327" s="242" customFormat="1" x14ac:dyDescent="0.25"/>
    <row r="328" s="242" customFormat="1" x14ac:dyDescent="0.25"/>
    <row r="329" s="242" customFormat="1" x14ac:dyDescent="0.25"/>
    <row r="330" s="242" customFormat="1" x14ac:dyDescent="0.25"/>
    <row r="331" s="242" customFormat="1" x14ac:dyDescent="0.25"/>
    <row r="332" s="242" customFormat="1" x14ac:dyDescent="0.25"/>
    <row r="333" s="242" customFormat="1" x14ac:dyDescent="0.25"/>
    <row r="334" s="242" customFormat="1" x14ac:dyDescent="0.25"/>
    <row r="335" s="242" customFormat="1" x14ac:dyDescent="0.25"/>
    <row r="336" s="242" customFormat="1" x14ac:dyDescent="0.25"/>
    <row r="337" s="242" customFormat="1" x14ac:dyDescent="0.25"/>
    <row r="338" s="242" customFormat="1" x14ac:dyDescent="0.25"/>
    <row r="339" s="242" customFormat="1" x14ac:dyDescent="0.25"/>
    <row r="340" s="242" customFormat="1" x14ac:dyDescent="0.25"/>
    <row r="341" s="242" customFormat="1" x14ac:dyDescent="0.25"/>
    <row r="342" s="242" customFormat="1" x14ac:dyDescent="0.25"/>
    <row r="343" s="242" customFormat="1" x14ac:dyDescent="0.25"/>
    <row r="344" s="242" customFormat="1" x14ac:dyDescent="0.25"/>
    <row r="345" s="242" customFormat="1" x14ac:dyDescent="0.25"/>
    <row r="346" s="242" customFormat="1" x14ac:dyDescent="0.25"/>
    <row r="347" s="242" customFormat="1" x14ac:dyDescent="0.25"/>
    <row r="348" s="242" customFormat="1" x14ac:dyDescent="0.25"/>
    <row r="349" s="242" customFormat="1" x14ac:dyDescent="0.25"/>
    <row r="350" s="242" customFormat="1" x14ac:dyDescent="0.25"/>
    <row r="351" s="242" customFormat="1" x14ac:dyDescent="0.25"/>
    <row r="352" s="242" customFormat="1" x14ac:dyDescent="0.25"/>
    <row r="353" s="242" customFormat="1" x14ac:dyDescent="0.25"/>
    <row r="354" s="242" customFormat="1" x14ac:dyDescent="0.25"/>
    <row r="355" s="242" customFormat="1" x14ac:dyDescent="0.25"/>
    <row r="356" s="242" customFormat="1" x14ac:dyDescent="0.25"/>
    <row r="357" s="242" customFormat="1" x14ac:dyDescent="0.25"/>
    <row r="358" s="242" customFormat="1" x14ac:dyDescent="0.25"/>
    <row r="359" s="242" customFormat="1" x14ac:dyDescent="0.25"/>
    <row r="360" s="242" customFormat="1" x14ac:dyDescent="0.25"/>
    <row r="361" s="242" customFormat="1" x14ac:dyDescent="0.25"/>
    <row r="362" s="242" customFormat="1" x14ac:dyDescent="0.25"/>
    <row r="363" s="242" customFormat="1" x14ac:dyDescent="0.25"/>
    <row r="364" s="242" customFormat="1" x14ac:dyDescent="0.25"/>
    <row r="365" s="242" customFormat="1" x14ac:dyDescent="0.25"/>
    <row r="366" s="242" customFormat="1" x14ac:dyDescent="0.25"/>
    <row r="367" s="242" customFormat="1" x14ac:dyDescent="0.25"/>
    <row r="368" s="242" customFormat="1" x14ac:dyDescent="0.25"/>
    <row r="369" s="242" customFormat="1" x14ac:dyDescent="0.25"/>
    <row r="370" s="242" customFormat="1" x14ac:dyDescent="0.25"/>
    <row r="371" s="242" customFormat="1" x14ac:dyDescent="0.25"/>
    <row r="372" s="242" customFormat="1" x14ac:dyDescent="0.25"/>
    <row r="373" s="242" customFormat="1" x14ac:dyDescent="0.25"/>
    <row r="374" s="242" customFormat="1" x14ac:dyDescent="0.25"/>
    <row r="375" s="242" customFormat="1" x14ac:dyDescent="0.25"/>
    <row r="376" s="242" customFormat="1" x14ac:dyDescent="0.25"/>
    <row r="377" s="242" customFormat="1" x14ac:dyDescent="0.25"/>
    <row r="378" s="242" customFormat="1" x14ac:dyDescent="0.25"/>
    <row r="379" s="242" customFormat="1" x14ac:dyDescent="0.25"/>
    <row r="380" s="242" customFormat="1" x14ac:dyDescent="0.25"/>
    <row r="381" s="242" customFormat="1" x14ac:dyDescent="0.25"/>
    <row r="382" s="242" customFormat="1" x14ac:dyDescent="0.25"/>
    <row r="383" s="242" customFormat="1" x14ac:dyDescent="0.25"/>
    <row r="384" s="242" customFormat="1" x14ac:dyDescent="0.25"/>
    <row r="385" s="242" customFormat="1" x14ac:dyDescent="0.25"/>
    <row r="386" s="242" customFormat="1" x14ac:dyDescent="0.25"/>
    <row r="387" s="242" customFormat="1" x14ac:dyDescent="0.25"/>
    <row r="388" s="242" customFormat="1" x14ac:dyDescent="0.25"/>
    <row r="389" s="242" customFormat="1" x14ac:dyDescent="0.25"/>
    <row r="390" s="242" customFormat="1" x14ac:dyDescent="0.25"/>
    <row r="391" s="242" customFormat="1" x14ac:dyDescent="0.25"/>
    <row r="392" s="242" customFormat="1" x14ac:dyDescent="0.25"/>
    <row r="393" s="242" customFormat="1" x14ac:dyDescent="0.25"/>
    <row r="394" s="242" customFormat="1" x14ac:dyDescent="0.25"/>
    <row r="395" s="242" customFormat="1" x14ac:dyDescent="0.25"/>
    <row r="396" s="242" customFormat="1" x14ac:dyDescent="0.25"/>
    <row r="397" s="242" customFormat="1" x14ac:dyDescent="0.25"/>
    <row r="398" s="242" customFormat="1" x14ac:dyDescent="0.25"/>
    <row r="399" s="242" customFormat="1" x14ac:dyDescent="0.25"/>
    <row r="400" s="242" customFormat="1" x14ac:dyDescent="0.25"/>
    <row r="401" s="242" customFormat="1" x14ac:dyDescent="0.25"/>
    <row r="402" s="242" customFormat="1" x14ac:dyDescent="0.25"/>
    <row r="403" s="242" customFormat="1" x14ac:dyDescent="0.25"/>
    <row r="404" s="242" customFormat="1" x14ac:dyDescent="0.25"/>
    <row r="405" s="242" customFormat="1" x14ac:dyDescent="0.25"/>
    <row r="406" s="242" customFormat="1" x14ac:dyDescent="0.25"/>
    <row r="407" s="242" customFormat="1" x14ac:dyDescent="0.25"/>
    <row r="408" s="242" customFormat="1" x14ac:dyDescent="0.25"/>
    <row r="409" s="242" customFormat="1" x14ac:dyDescent="0.25"/>
    <row r="410" s="242" customFormat="1" x14ac:dyDescent="0.25"/>
    <row r="411" s="242" customFormat="1" x14ac:dyDescent="0.25"/>
    <row r="412" s="242" customFormat="1" x14ac:dyDescent="0.25"/>
    <row r="413" s="242" customFormat="1" x14ac:dyDescent="0.25"/>
    <row r="414" s="242" customFormat="1" x14ac:dyDescent="0.25"/>
    <row r="415" s="242" customFormat="1" x14ac:dyDescent="0.25"/>
    <row r="416" s="242" customFormat="1" x14ac:dyDescent="0.25"/>
    <row r="417" s="242" customFormat="1" x14ac:dyDescent="0.25"/>
    <row r="418" s="242" customFormat="1" x14ac:dyDescent="0.25"/>
    <row r="419" s="242" customFormat="1" x14ac:dyDescent="0.25"/>
    <row r="420" s="242" customFormat="1" x14ac:dyDescent="0.25"/>
    <row r="421" s="242" customFormat="1" x14ac:dyDescent="0.25"/>
    <row r="422" s="242" customFormat="1" x14ac:dyDescent="0.25"/>
    <row r="423" s="242" customFormat="1" x14ac:dyDescent="0.25"/>
    <row r="424" s="242" customFormat="1" x14ac:dyDescent="0.25"/>
    <row r="425" s="242" customFormat="1" x14ac:dyDescent="0.25"/>
    <row r="426" s="242" customFormat="1" x14ac:dyDescent="0.25"/>
    <row r="427" s="242" customFormat="1" x14ac:dyDescent="0.25"/>
    <row r="428" s="242" customFormat="1" x14ac:dyDescent="0.25"/>
    <row r="429" s="242" customFormat="1" x14ac:dyDescent="0.25"/>
    <row r="430" s="242" customFormat="1" x14ac:dyDescent="0.25"/>
    <row r="431" s="242" customFormat="1" x14ac:dyDescent="0.25"/>
    <row r="432" s="242" customFormat="1" x14ac:dyDescent="0.25"/>
    <row r="433" s="242" customFormat="1" x14ac:dyDescent="0.25"/>
    <row r="434" s="242" customFormat="1" x14ac:dyDescent="0.25"/>
    <row r="435" s="242" customFormat="1" x14ac:dyDescent="0.25"/>
    <row r="436" s="242" customFormat="1" x14ac:dyDescent="0.25"/>
    <row r="437" s="242" customFormat="1" x14ac:dyDescent="0.25"/>
    <row r="438" s="242" customFormat="1" x14ac:dyDescent="0.25"/>
    <row r="439" s="242" customFormat="1" x14ac:dyDescent="0.25"/>
    <row r="440" s="242" customFormat="1" x14ac:dyDescent="0.25"/>
    <row r="441" s="242" customFormat="1" x14ac:dyDescent="0.25"/>
    <row r="442" s="242" customFormat="1" x14ac:dyDescent="0.25"/>
    <row r="443" s="242" customFormat="1" x14ac:dyDescent="0.25"/>
    <row r="444" s="242" customFormat="1" x14ac:dyDescent="0.25"/>
    <row r="445" s="242" customFormat="1" x14ac:dyDescent="0.25"/>
    <row r="446" s="242" customFormat="1" x14ac:dyDescent="0.25"/>
    <row r="447" s="242" customFormat="1" x14ac:dyDescent="0.25"/>
    <row r="448" s="242" customFormat="1" x14ac:dyDescent="0.25"/>
    <row r="449" s="242" customFormat="1" x14ac:dyDescent="0.25"/>
    <row r="450" s="242" customFormat="1" x14ac:dyDescent="0.25"/>
    <row r="451" s="242" customFormat="1" x14ac:dyDescent="0.25"/>
    <row r="452" s="242" customFormat="1" x14ac:dyDescent="0.25"/>
    <row r="453" s="242" customFormat="1" x14ac:dyDescent="0.25"/>
    <row r="454" s="242" customFormat="1" x14ac:dyDescent="0.25"/>
    <row r="455" s="242" customFormat="1" x14ac:dyDescent="0.25"/>
    <row r="456" s="242" customFormat="1" x14ac:dyDescent="0.25"/>
    <row r="457" s="242" customFormat="1" x14ac:dyDescent="0.25"/>
    <row r="458" s="242" customFormat="1" x14ac:dyDescent="0.25"/>
    <row r="459" s="242" customFormat="1" x14ac:dyDescent="0.25"/>
    <row r="460" s="242" customFormat="1" x14ac:dyDescent="0.25"/>
    <row r="461" s="242" customFormat="1" x14ac:dyDescent="0.25"/>
    <row r="462" s="242" customFormat="1" x14ac:dyDescent="0.25"/>
    <row r="463" s="242" customFormat="1" x14ac:dyDescent="0.25"/>
    <row r="464" s="242" customFormat="1" x14ac:dyDescent="0.25"/>
    <row r="465" s="242" customFormat="1" x14ac:dyDescent="0.25"/>
    <row r="466" s="242" customFormat="1" x14ac:dyDescent="0.25"/>
    <row r="467" s="242" customFormat="1" x14ac:dyDescent="0.25"/>
    <row r="468" s="242" customFormat="1" x14ac:dyDescent="0.25"/>
    <row r="469" s="242" customFormat="1" x14ac:dyDescent="0.25"/>
    <row r="470" s="242" customFormat="1" x14ac:dyDescent="0.25"/>
    <row r="471" s="242" customFormat="1" x14ac:dyDescent="0.25"/>
    <row r="472" s="242" customFormat="1" x14ac:dyDescent="0.25"/>
    <row r="473" s="242" customFormat="1" x14ac:dyDescent="0.25"/>
    <row r="474" s="242" customFormat="1" x14ac:dyDescent="0.25"/>
    <row r="475" s="242" customFormat="1" x14ac:dyDescent="0.25"/>
    <row r="476" s="242" customFormat="1" x14ac:dyDescent="0.25"/>
    <row r="477" s="242" customFormat="1" x14ac:dyDescent="0.25"/>
    <row r="478" s="242" customFormat="1" x14ac:dyDescent="0.25"/>
    <row r="479" s="242" customFormat="1" x14ac:dyDescent="0.25"/>
    <row r="480" s="242" customFormat="1" x14ac:dyDescent="0.25"/>
    <row r="481" s="242" customFormat="1" x14ac:dyDescent="0.25"/>
    <row r="482" s="242" customFormat="1" x14ac:dyDescent="0.25"/>
    <row r="483" s="242" customFormat="1" x14ac:dyDescent="0.25"/>
    <row r="484" s="242" customFormat="1" x14ac:dyDescent="0.25"/>
    <row r="485" s="242" customFormat="1" x14ac:dyDescent="0.25"/>
    <row r="486" s="242" customFormat="1" x14ac:dyDescent="0.25"/>
    <row r="487" s="242" customFormat="1" x14ac:dyDescent="0.25"/>
    <row r="488" s="242" customFormat="1" x14ac:dyDescent="0.25"/>
    <row r="489" s="242" customFormat="1" x14ac:dyDescent="0.25"/>
    <row r="490" s="242" customFormat="1" x14ac:dyDescent="0.25"/>
    <row r="491" s="242" customFormat="1" x14ac:dyDescent="0.25"/>
    <row r="492" s="242" customFormat="1" x14ac:dyDescent="0.25"/>
    <row r="493" s="242" customFormat="1" x14ac:dyDescent="0.25"/>
    <row r="494" s="242" customFormat="1" x14ac:dyDescent="0.25"/>
    <row r="495" s="242" customFormat="1" x14ac:dyDescent="0.25"/>
    <row r="496" s="242" customFormat="1" x14ac:dyDescent="0.25"/>
    <row r="497" s="242" customFormat="1" x14ac:dyDescent="0.25"/>
    <row r="498" s="242" customFormat="1" x14ac:dyDescent="0.25"/>
    <row r="499" s="242" customFormat="1" x14ac:dyDescent="0.25"/>
    <row r="500" s="242" customFormat="1" x14ac:dyDescent="0.25"/>
    <row r="501" s="242" customFormat="1" x14ac:dyDescent="0.25"/>
    <row r="502" s="242" customFormat="1" x14ac:dyDescent="0.25"/>
    <row r="503" s="242" customFormat="1" x14ac:dyDescent="0.25"/>
    <row r="504" s="242" customFormat="1" x14ac:dyDescent="0.25"/>
    <row r="505" s="242" customFormat="1" x14ac:dyDescent="0.25"/>
    <row r="506" s="242" customFormat="1" x14ac:dyDescent="0.25"/>
    <row r="507" s="242" customFormat="1" x14ac:dyDescent="0.25"/>
    <row r="508" s="242" customFormat="1" x14ac:dyDescent="0.25"/>
    <row r="509" s="242" customFormat="1" x14ac:dyDescent="0.25"/>
    <row r="510" s="242" customFormat="1" x14ac:dyDescent="0.25"/>
    <row r="511" s="242" customFormat="1" x14ac:dyDescent="0.25"/>
    <row r="512" s="242" customFormat="1" x14ac:dyDescent="0.25"/>
    <row r="513" s="242" customFormat="1" x14ac:dyDescent="0.25"/>
    <row r="514" s="242" customFormat="1" x14ac:dyDescent="0.25"/>
    <row r="515" s="242" customFormat="1" x14ac:dyDescent="0.25"/>
    <row r="516" s="242" customFormat="1" x14ac:dyDescent="0.25"/>
    <row r="517" s="242" customFormat="1" x14ac:dyDescent="0.25"/>
    <row r="518" s="242" customFormat="1" x14ac:dyDescent="0.25"/>
    <row r="519" s="242" customFormat="1" x14ac:dyDescent="0.25"/>
    <row r="520" s="242" customFormat="1" x14ac:dyDescent="0.25"/>
    <row r="521" s="242" customFormat="1" x14ac:dyDescent="0.25"/>
    <row r="522" s="242" customFormat="1" x14ac:dyDescent="0.25"/>
    <row r="523" s="242" customFormat="1" x14ac:dyDescent="0.25"/>
    <row r="524" s="242" customFormat="1" x14ac:dyDescent="0.25"/>
    <row r="525" s="242" customFormat="1" x14ac:dyDescent="0.25"/>
    <row r="526" s="242" customFormat="1" x14ac:dyDescent="0.25"/>
    <row r="527" s="242" customFormat="1" x14ac:dyDescent="0.25"/>
    <row r="528" s="242" customFormat="1" x14ac:dyDescent="0.25"/>
    <row r="529" s="242" customFormat="1" x14ac:dyDescent="0.25"/>
    <row r="530" s="242" customFormat="1" x14ac:dyDescent="0.25"/>
    <row r="531" s="242" customFormat="1" x14ac:dyDescent="0.25"/>
    <row r="532" s="242" customFormat="1" x14ac:dyDescent="0.25"/>
    <row r="533" s="242" customFormat="1" x14ac:dyDescent="0.25"/>
    <row r="534" s="242" customFormat="1" x14ac:dyDescent="0.25"/>
    <row r="535" s="242" customFormat="1" x14ac:dyDescent="0.25"/>
    <row r="536" s="242" customFormat="1" x14ac:dyDescent="0.25"/>
    <row r="537" s="242" customFormat="1" x14ac:dyDescent="0.25"/>
    <row r="538" s="242" customFormat="1" x14ac:dyDescent="0.25"/>
    <row r="539" s="242" customFormat="1" x14ac:dyDescent="0.25"/>
    <row r="540" s="242" customFormat="1" x14ac:dyDescent="0.25"/>
    <row r="541" s="242" customFormat="1" x14ac:dyDescent="0.25"/>
    <row r="542" s="242" customFormat="1" x14ac:dyDescent="0.25"/>
    <row r="543" s="242" customFormat="1" x14ac:dyDescent="0.25"/>
    <row r="544" s="242" customFormat="1" x14ac:dyDescent="0.25"/>
    <row r="545" s="242" customFormat="1" x14ac:dyDescent="0.25"/>
    <row r="546" s="242" customFormat="1" x14ac:dyDescent="0.25"/>
    <row r="547" s="242" customFormat="1" x14ac:dyDescent="0.25"/>
    <row r="548" s="242" customFormat="1" x14ac:dyDescent="0.25"/>
    <row r="549" s="242" customFormat="1" x14ac:dyDescent="0.25"/>
    <row r="550" s="242" customFormat="1" x14ac:dyDescent="0.25"/>
    <row r="551" s="242" customFormat="1" x14ac:dyDescent="0.25"/>
    <row r="552" s="242" customFormat="1" x14ac:dyDescent="0.25"/>
    <row r="553" s="242" customFormat="1" x14ac:dyDescent="0.25"/>
    <row r="554" s="242" customFormat="1" x14ac:dyDescent="0.25"/>
    <row r="555" s="242" customFormat="1" x14ac:dyDescent="0.25"/>
    <row r="556" s="242" customFormat="1" x14ac:dyDescent="0.25"/>
    <row r="557" s="242" customFormat="1" x14ac:dyDescent="0.25"/>
    <row r="558" s="242" customFormat="1" x14ac:dyDescent="0.25"/>
    <row r="559" s="242" customFormat="1" x14ac:dyDescent="0.25"/>
    <row r="560" s="242" customFormat="1" x14ac:dyDescent="0.25"/>
    <row r="561" s="242" customFormat="1" x14ac:dyDescent="0.25"/>
    <row r="562" s="242" customFormat="1" x14ac:dyDescent="0.25"/>
    <row r="563" s="242" customFormat="1" x14ac:dyDescent="0.25"/>
    <row r="564" s="242" customFormat="1" x14ac:dyDescent="0.25"/>
    <row r="565" s="242" customFormat="1" x14ac:dyDescent="0.25"/>
    <row r="566" s="242" customFormat="1" x14ac:dyDescent="0.25"/>
    <row r="567" s="242" customFormat="1" x14ac:dyDescent="0.25"/>
    <row r="568" s="242" customFormat="1" x14ac:dyDescent="0.25"/>
    <row r="569" s="242" customFormat="1" x14ac:dyDescent="0.25"/>
    <row r="570" s="242" customFormat="1" x14ac:dyDescent="0.25"/>
    <row r="571" s="242" customFormat="1" x14ac:dyDescent="0.25"/>
    <row r="572" s="242" customFormat="1" x14ac:dyDescent="0.25"/>
    <row r="573" s="242" customFormat="1" x14ac:dyDescent="0.25"/>
    <row r="574" s="242" customFormat="1" x14ac:dyDescent="0.25"/>
    <row r="575" s="242" customFormat="1" x14ac:dyDescent="0.25"/>
    <row r="576" s="242" customFormat="1" x14ac:dyDescent="0.25"/>
    <row r="577" s="242" customFormat="1" x14ac:dyDescent="0.25"/>
    <row r="578" s="242" customFormat="1" x14ac:dyDescent="0.25"/>
    <row r="579" s="242" customFormat="1" x14ac:dyDescent="0.25"/>
    <row r="580" s="242" customFormat="1" x14ac:dyDescent="0.25"/>
    <row r="581" s="242" customFormat="1" x14ac:dyDescent="0.25"/>
    <row r="582" s="242" customFormat="1" x14ac:dyDescent="0.25"/>
    <row r="583" s="242" customFormat="1" x14ac:dyDescent="0.25"/>
    <row r="584" s="242" customFormat="1" x14ac:dyDescent="0.25"/>
    <row r="585" s="242" customFormat="1" x14ac:dyDescent="0.25"/>
    <row r="586" s="242" customFormat="1" x14ac:dyDescent="0.25"/>
    <row r="587" s="242" customFormat="1" x14ac:dyDescent="0.25"/>
    <row r="588" s="242" customFormat="1" x14ac:dyDescent="0.25"/>
    <row r="589" s="242" customFormat="1" x14ac:dyDescent="0.25"/>
    <row r="590" s="242" customFormat="1" x14ac:dyDescent="0.25"/>
    <row r="591" s="242" customFormat="1" x14ac:dyDescent="0.25"/>
    <row r="592" s="242" customFormat="1" x14ac:dyDescent="0.25"/>
    <row r="593" s="242" customFormat="1" x14ac:dyDescent="0.25"/>
    <row r="594" s="242" customFormat="1" x14ac:dyDescent="0.25"/>
    <row r="595" s="242" customFormat="1" x14ac:dyDescent="0.25"/>
    <row r="596" s="242" customFormat="1" x14ac:dyDescent="0.25"/>
    <row r="597" s="242" customFormat="1" x14ac:dyDescent="0.25"/>
    <row r="598" s="242" customFormat="1" x14ac:dyDescent="0.25"/>
    <row r="599" s="242" customFormat="1" x14ac:dyDescent="0.25"/>
    <row r="600" s="242" customFormat="1" x14ac:dyDescent="0.25"/>
    <row r="601" s="242" customFormat="1" x14ac:dyDescent="0.25"/>
    <row r="602" s="242" customFormat="1" x14ac:dyDescent="0.25"/>
    <row r="603" s="242" customFormat="1" x14ac:dyDescent="0.25"/>
    <row r="604" s="242" customFormat="1" x14ac:dyDescent="0.25"/>
    <row r="605" s="242" customFormat="1" x14ac:dyDescent="0.25"/>
    <row r="606" s="242" customFormat="1" x14ac:dyDescent="0.25"/>
    <row r="607" s="242" customFormat="1" x14ac:dyDescent="0.25"/>
    <row r="608" s="242" customFormat="1" x14ac:dyDescent="0.25"/>
    <row r="609" s="242" customFormat="1" x14ac:dyDescent="0.25"/>
    <row r="610" s="242" customFormat="1" x14ac:dyDescent="0.25"/>
    <row r="611" s="242" customFormat="1" x14ac:dyDescent="0.25"/>
    <row r="612" s="242" customFormat="1" x14ac:dyDescent="0.25"/>
    <row r="613" s="242" customFormat="1" x14ac:dyDescent="0.25"/>
    <row r="614" s="242" customFormat="1" x14ac:dyDescent="0.25"/>
    <row r="615" s="242" customFormat="1" x14ac:dyDescent="0.25"/>
    <row r="616" s="242" customFormat="1" x14ac:dyDescent="0.25"/>
    <row r="617" s="242" customFormat="1" x14ac:dyDescent="0.25"/>
    <row r="618" s="242" customFormat="1" x14ac:dyDescent="0.25"/>
    <row r="619" s="242" customFormat="1" x14ac:dyDescent="0.25"/>
    <row r="620" s="242" customFormat="1" x14ac:dyDescent="0.25"/>
    <row r="621" s="242" customFormat="1" x14ac:dyDescent="0.25"/>
    <row r="622" s="242" customFormat="1" x14ac:dyDescent="0.25"/>
    <row r="623" s="242" customFormat="1" x14ac:dyDescent="0.25"/>
    <row r="624" s="242" customFormat="1" x14ac:dyDescent="0.25"/>
    <row r="625" s="242" customFormat="1" x14ac:dyDescent="0.25"/>
    <row r="626" s="242" customFormat="1" x14ac:dyDescent="0.25"/>
    <row r="627" s="242" customFormat="1" x14ac:dyDescent="0.25"/>
    <row r="628" s="242" customFormat="1" x14ac:dyDescent="0.25"/>
    <row r="629" s="242" customFormat="1" x14ac:dyDescent="0.25"/>
    <row r="630" s="242" customFormat="1" x14ac:dyDescent="0.25"/>
    <row r="631" s="242" customFormat="1" x14ac:dyDescent="0.25"/>
    <row r="632" s="242" customFormat="1" x14ac:dyDescent="0.25"/>
    <row r="633" s="242" customFormat="1" x14ac:dyDescent="0.25"/>
    <row r="634" s="242" customFormat="1" x14ac:dyDescent="0.25"/>
    <row r="635" s="242" customFormat="1" x14ac:dyDescent="0.25"/>
    <row r="636" s="242" customFormat="1" x14ac:dyDescent="0.25"/>
    <row r="637" s="242" customFormat="1" x14ac:dyDescent="0.25"/>
    <row r="638" s="242" customFormat="1" x14ac:dyDescent="0.25"/>
    <row r="639" s="242" customFormat="1" x14ac:dyDescent="0.25"/>
    <row r="640" s="242" customFormat="1" x14ac:dyDescent="0.25"/>
    <row r="641" s="242" customFormat="1" x14ac:dyDescent="0.25"/>
    <row r="642" s="242" customFormat="1" x14ac:dyDescent="0.25"/>
    <row r="643" s="242" customFormat="1" x14ac:dyDescent="0.25"/>
    <row r="644" s="242" customFormat="1" x14ac:dyDescent="0.25"/>
    <row r="645" s="242" customFormat="1" x14ac:dyDescent="0.25"/>
    <row r="646" s="242" customFormat="1" x14ac:dyDescent="0.25"/>
    <row r="647" s="242" customFormat="1" x14ac:dyDescent="0.25"/>
    <row r="648" s="242" customFormat="1" x14ac:dyDescent="0.25"/>
    <row r="649" s="242" customFormat="1" x14ac:dyDescent="0.25"/>
    <row r="650" s="242" customFormat="1" x14ac:dyDescent="0.25"/>
    <row r="651" s="242" customFormat="1" x14ac:dyDescent="0.25"/>
    <row r="652" s="242" customFormat="1" x14ac:dyDescent="0.25"/>
    <row r="653" s="242" customFormat="1" x14ac:dyDescent="0.25"/>
    <row r="654" s="242" customFormat="1" x14ac:dyDescent="0.25"/>
    <row r="655" s="242" customFormat="1" x14ac:dyDescent="0.25"/>
    <row r="656" s="242" customFormat="1" x14ac:dyDescent="0.25"/>
    <row r="657" s="242" customFormat="1" x14ac:dyDescent="0.25"/>
    <row r="658" s="242" customFormat="1" x14ac:dyDescent="0.25"/>
    <row r="659" s="242" customFormat="1" x14ac:dyDescent="0.25"/>
    <row r="660" s="242" customFormat="1" x14ac:dyDescent="0.25"/>
    <row r="661" s="242" customFormat="1" x14ac:dyDescent="0.25"/>
    <row r="662" s="242" customFormat="1" x14ac:dyDescent="0.25"/>
    <row r="663" s="242" customFormat="1" x14ac:dyDescent="0.25"/>
    <row r="664" s="242" customFormat="1" x14ac:dyDescent="0.25"/>
    <row r="665" s="242" customFormat="1" x14ac:dyDescent="0.25"/>
    <row r="666" s="242" customFormat="1" x14ac:dyDescent="0.25"/>
    <row r="667" s="242" customFormat="1" x14ac:dyDescent="0.25"/>
    <row r="668" s="242" customFormat="1" x14ac:dyDescent="0.25"/>
    <row r="669" s="242" customFormat="1" x14ac:dyDescent="0.25"/>
    <row r="670" s="242" customFormat="1" x14ac:dyDescent="0.25"/>
    <row r="671" s="242" customFormat="1" x14ac:dyDescent="0.25"/>
  </sheetData>
  <mergeCells count="6">
    <mergeCell ref="B4:P5"/>
    <mergeCell ref="B7:P8"/>
    <mergeCell ref="B2:P3"/>
    <mergeCell ref="B11:P12"/>
    <mergeCell ref="B9:P10"/>
    <mergeCell ref="B6:P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F35E7-9F80-4AD1-853C-80325E38600F}">
  <sheetPr>
    <tabColor theme="8" tint="-0.499984740745262"/>
    <pageSetUpPr fitToPage="1"/>
  </sheetPr>
  <dimension ref="B1:L86"/>
  <sheetViews>
    <sheetView showGridLines="0" zoomScaleNormal="100" zoomScaleSheetLayoutView="100" workbookViewId="0">
      <selection activeCell="O8" sqref="O8"/>
    </sheetView>
  </sheetViews>
  <sheetFormatPr defaultRowHeight="14.25" x14ac:dyDescent="0.2"/>
  <cols>
    <col min="1" max="1" width="22" style="125" customWidth="1"/>
    <col min="2" max="2" width="9.140625" style="280" customWidth="1"/>
    <col min="3" max="8" width="10.85546875" style="125" customWidth="1"/>
    <col min="9" max="9" width="7.28515625" style="125" customWidth="1"/>
    <col min="10" max="10" width="7.7109375" style="125" customWidth="1"/>
    <col min="11" max="11" width="6.85546875" style="125" customWidth="1"/>
    <col min="12" max="12" width="8.42578125" style="279" customWidth="1"/>
    <col min="13" max="13" width="6.5703125" style="125" customWidth="1"/>
    <col min="14" max="16384" width="9.140625" style="125"/>
  </cols>
  <sheetData>
    <row r="1" spans="2:12" ht="6" customHeight="1" thickBot="1" x14ac:dyDescent="0.25">
      <c r="B1" s="279"/>
      <c r="C1" s="283"/>
      <c r="D1" s="283"/>
      <c r="E1" s="283"/>
      <c r="F1" s="283"/>
      <c r="G1" s="283"/>
      <c r="H1" s="283"/>
      <c r="I1" s="283"/>
      <c r="J1" s="283"/>
      <c r="K1" s="283"/>
    </row>
    <row r="2" spans="2:12" ht="23.25" thickBot="1" x14ac:dyDescent="0.25">
      <c r="B2" s="279"/>
      <c r="C2" s="475" t="s">
        <v>241</v>
      </c>
      <c r="D2" s="476"/>
      <c r="E2" s="476"/>
      <c r="F2" s="476"/>
      <c r="G2" s="476"/>
      <c r="H2" s="476"/>
      <c r="I2" s="476"/>
      <c r="J2" s="476"/>
      <c r="K2" s="477"/>
      <c r="L2" s="282"/>
    </row>
    <row r="3" spans="2:12" ht="19.5" customHeight="1" thickBot="1" x14ac:dyDescent="0.25">
      <c r="B3" s="478" t="s">
        <v>242</v>
      </c>
      <c r="C3" s="479" t="s">
        <v>199</v>
      </c>
      <c r="D3" s="480"/>
      <c r="E3" s="480"/>
      <c r="F3" s="480"/>
      <c r="G3" s="480"/>
      <c r="H3" s="480"/>
      <c r="I3" s="480"/>
      <c r="J3" s="480"/>
      <c r="K3" s="481"/>
      <c r="L3" s="498" t="s">
        <v>242</v>
      </c>
    </row>
    <row r="4" spans="2:12" ht="15.75" x14ac:dyDescent="0.2">
      <c r="B4" s="478"/>
      <c r="C4" s="444" t="s">
        <v>243</v>
      </c>
      <c r="D4" s="445"/>
      <c r="E4" s="445"/>
      <c r="F4" s="445"/>
      <c r="G4" s="445"/>
      <c r="H4" s="445"/>
      <c r="I4" s="445"/>
      <c r="J4" s="445"/>
      <c r="K4" s="446"/>
      <c r="L4" s="498"/>
    </row>
    <row r="5" spans="2:12" x14ac:dyDescent="0.2">
      <c r="B5" s="478"/>
      <c r="C5" s="447" t="s">
        <v>211</v>
      </c>
      <c r="D5" s="448"/>
      <c r="E5" s="448"/>
      <c r="F5" s="448"/>
      <c r="G5" s="448"/>
      <c r="H5" s="449"/>
      <c r="I5" s="271" t="s">
        <v>212</v>
      </c>
      <c r="J5" s="450" t="s">
        <v>213</v>
      </c>
      <c r="K5" s="451"/>
      <c r="L5" s="498"/>
    </row>
    <row r="6" spans="2:12" ht="15" customHeight="1" x14ac:dyDescent="0.2">
      <c r="B6" s="478"/>
      <c r="C6" s="502" t="s">
        <v>201</v>
      </c>
      <c r="D6" s="503"/>
      <c r="E6" s="503"/>
      <c r="F6" s="177"/>
      <c r="G6" s="177"/>
      <c r="H6" s="177"/>
      <c r="I6" s="138"/>
      <c r="J6" s="178"/>
      <c r="K6" s="457">
        <f>SUM(J7:J15)</f>
        <v>30</v>
      </c>
      <c r="L6" s="498"/>
    </row>
    <row r="7" spans="2:12" ht="22.5" customHeight="1" x14ac:dyDescent="0.2">
      <c r="B7" s="478"/>
      <c r="C7" s="499" t="s">
        <v>244</v>
      </c>
      <c r="D7" s="500"/>
      <c r="E7" s="500"/>
      <c r="F7" s="500"/>
      <c r="G7" s="500"/>
      <c r="H7" s="501"/>
      <c r="I7" s="131">
        <v>0.25</v>
      </c>
      <c r="J7" s="132">
        <v>5</v>
      </c>
      <c r="K7" s="458"/>
      <c r="L7" s="498"/>
    </row>
    <row r="8" spans="2:12" ht="22.5" customHeight="1" x14ac:dyDescent="0.2">
      <c r="B8" s="478"/>
      <c r="C8" s="499" t="s">
        <v>245</v>
      </c>
      <c r="D8" s="500"/>
      <c r="E8" s="500"/>
      <c r="F8" s="500"/>
      <c r="G8" s="500"/>
      <c r="H8" s="501"/>
      <c r="I8" s="133">
        <v>0.1</v>
      </c>
      <c r="J8" s="132">
        <v>2</v>
      </c>
      <c r="K8" s="458"/>
      <c r="L8" s="498"/>
    </row>
    <row r="9" spans="2:12" x14ac:dyDescent="0.2">
      <c r="B9" s="478"/>
      <c r="C9" s="502" t="s">
        <v>204</v>
      </c>
      <c r="D9" s="503"/>
      <c r="E9" s="503"/>
      <c r="F9" s="177"/>
      <c r="G9" s="177"/>
      <c r="H9" s="177"/>
      <c r="I9" s="135"/>
      <c r="J9" s="136"/>
      <c r="K9" s="458"/>
      <c r="L9" s="498"/>
    </row>
    <row r="10" spans="2:12" ht="22.5" customHeight="1" x14ac:dyDescent="0.2">
      <c r="B10" s="478"/>
      <c r="C10" s="499" t="s">
        <v>205</v>
      </c>
      <c r="D10" s="500"/>
      <c r="E10" s="500"/>
      <c r="F10" s="500"/>
      <c r="G10" s="500"/>
      <c r="H10" s="501"/>
      <c r="I10" s="133">
        <v>0.25</v>
      </c>
      <c r="J10" s="132">
        <v>5</v>
      </c>
      <c r="K10" s="458"/>
      <c r="L10" s="498"/>
    </row>
    <row r="11" spans="2:12" ht="22.5" customHeight="1" x14ac:dyDescent="0.2">
      <c r="B11" s="478"/>
      <c r="C11" s="499" t="s">
        <v>246</v>
      </c>
      <c r="D11" s="500"/>
      <c r="E11" s="500"/>
      <c r="F11" s="500"/>
      <c r="G11" s="500"/>
      <c r="H11" s="501"/>
      <c r="I11" s="133">
        <v>0.1</v>
      </c>
      <c r="J11" s="132">
        <v>2</v>
      </c>
      <c r="K11" s="458"/>
      <c r="L11" s="498"/>
    </row>
    <row r="12" spans="2:12" ht="38.25" customHeight="1" x14ac:dyDescent="0.2">
      <c r="B12" s="478"/>
      <c r="C12" s="504" t="s">
        <v>247</v>
      </c>
      <c r="D12" s="505"/>
      <c r="E12" s="505"/>
      <c r="F12" s="505"/>
      <c r="G12" s="505"/>
      <c r="H12" s="506"/>
      <c r="I12" s="181">
        <v>2.5000000000000001E-2</v>
      </c>
      <c r="J12" s="182">
        <v>4</v>
      </c>
      <c r="K12" s="458"/>
      <c r="L12" s="498"/>
    </row>
    <row r="13" spans="2:12" ht="22.5" customHeight="1" x14ac:dyDescent="0.2">
      <c r="B13" s="478"/>
      <c r="C13" s="499" t="s">
        <v>248</v>
      </c>
      <c r="D13" s="500"/>
      <c r="E13" s="500"/>
      <c r="F13" s="500"/>
      <c r="G13" s="500"/>
      <c r="H13" s="501"/>
      <c r="I13" s="133">
        <v>0.02</v>
      </c>
      <c r="J13" s="132">
        <v>2</v>
      </c>
      <c r="K13" s="458"/>
      <c r="L13" s="498"/>
    </row>
    <row r="14" spans="2:12" x14ac:dyDescent="0.2">
      <c r="B14" s="478"/>
      <c r="C14" s="502" t="s">
        <v>208</v>
      </c>
      <c r="D14" s="503"/>
      <c r="E14" s="503"/>
      <c r="F14" s="177"/>
      <c r="G14" s="177"/>
      <c r="H14" s="177"/>
      <c r="I14" s="138"/>
      <c r="J14" s="136"/>
      <c r="K14" s="458"/>
      <c r="L14" s="498"/>
    </row>
    <row r="15" spans="2:12" ht="22.5" customHeight="1" thickBot="1" x14ac:dyDescent="0.25">
      <c r="B15" s="478"/>
      <c r="C15" s="463" t="s">
        <v>209</v>
      </c>
      <c r="D15" s="464"/>
      <c r="E15" s="464"/>
      <c r="F15" s="464"/>
      <c r="G15" s="464"/>
      <c r="H15" s="465"/>
      <c r="I15" s="183"/>
      <c r="J15" s="132">
        <v>10</v>
      </c>
      <c r="K15" s="458"/>
      <c r="L15" s="498"/>
    </row>
    <row r="16" spans="2:12" ht="15.75" x14ac:dyDescent="0.2">
      <c r="B16" s="478"/>
      <c r="C16" s="444" t="s">
        <v>249</v>
      </c>
      <c r="D16" s="445"/>
      <c r="E16" s="445"/>
      <c r="F16" s="445"/>
      <c r="G16" s="445"/>
      <c r="H16" s="445"/>
      <c r="I16" s="445"/>
      <c r="J16" s="445"/>
      <c r="K16" s="446"/>
      <c r="L16" s="498"/>
    </row>
    <row r="17" spans="2:12" ht="15" customHeight="1" x14ac:dyDescent="0.2">
      <c r="B17" s="478"/>
      <c r="C17" s="447" t="s">
        <v>211</v>
      </c>
      <c r="D17" s="448"/>
      <c r="E17" s="448"/>
      <c r="F17" s="448"/>
      <c r="G17" s="448"/>
      <c r="H17" s="449"/>
      <c r="I17" s="126" t="s">
        <v>212</v>
      </c>
      <c r="J17" s="450" t="s">
        <v>213</v>
      </c>
      <c r="K17" s="451"/>
      <c r="L17" s="498"/>
    </row>
    <row r="18" spans="2:12" ht="15" x14ac:dyDescent="0.25">
      <c r="B18" s="478"/>
      <c r="C18" s="185" t="s">
        <v>250</v>
      </c>
      <c r="D18" s="186"/>
      <c r="E18" s="186"/>
      <c r="F18" s="187"/>
      <c r="G18" s="187"/>
      <c r="H18" s="187"/>
      <c r="I18" s="188"/>
      <c r="J18" s="189"/>
      <c r="K18" s="457">
        <f>SUM(J19:J29)</f>
        <v>11</v>
      </c>
      <c r="L18" s="498"/>
    </row>
    <row r="19" spans="2:12" ht="24" customHeight="1" x14ac:dyDescent="0.2">
      <c r="B19" s="478"/>
      <c r="C19" s="460" t="s">
        <v>251</v>
      </c>
      <c r="D19" s="461"/>
      <c r="E19" s="461"/>
      <c r="F19" s="461"/>
      <c r="G19" s="461"/>
      <c r="H19" s="462"/>
      <c r="I19" s="145">
        <v>0.5</v>
      </c>
      <c r="J19" s="146">
        <v>2</v>
      </c>
      <c r="K19" s="458"/>
      <c r="L19" s="498"/>
    </row>
    <row r="20" spans="2:12" ht="25.5" customHeight="1" x14ac:dyDescent="0.2">
      <c r="B20" s="478"/>
      <c r="C20" s="460" t="s">
        <v>252</v>
      </c>
      <c r="D20" s="461"/>
      <c r="E20" s="461"/>
      <c r="F20" s="461"/>
      <c r="G20" s="461"/>
      <c r="H20" s="462"/>
      <c r="I20" s="145">
        <v>0.25</v>
      </c>
      <c r="J20" s="146">
        <v>1</v>
      </c>
      <c r="K20" s="458"/>
      <c r="L20" s="498"/>
    </row>
    <row r="21" spans="2:12" x14ac:dyDescent="0.2">
      <c r="B21" s="478"/>
      <c r="C21" s="141" t="s">
        <v>214</v>
      </c>
      <c r="D21" s="190"/>
      <c r="E21" s="190"/>
      <c r="F21" s="190"/>
      <c r="G21" s="190"/>
      <c r="H21" s="190"/>
      <c r="I21" s="191"/>
      <c r="J21" s="192"/>
      <c r="K21" s="458"/>
      <c r="L21" s="498"/>
    </row>
    <row r="22" spans="2:12" ht="24" customHeight="1" x14ac:dyDescent="0.2">
      <c r="B22" s="478"/>
      <c r="C22" s="193" t="s">
        <v>253</v>
      </c>
      <c r="D22" s="190"/>
      <c r="E22" s="190"/>
      <c r="F22" s="190"/>
      <c r="G22" s="190"/>
      <c r="H22" s="190"/>
      <c r="I22" s="145">
        <v>0.5</v>
      </c>
      <c r="J22" s="146">
        <v>2</v>
      </c>
      <c r="K22" s="458"/>
      <c r="L22" s="498"/>
    </row>
    <row r="23" spans="2:12" ht="24" customHeight="1" x14ac:dyDescent="0.2">
      <c r="B23" s="478"/>
      <c r="C23" s="193" t="s">
        <v>254</v>
      </c>
      <c r="D23" s="190"/>
      <c r="E23" s="190"/>
      <c r="F23" s="190"/>
      <c r="G23" s="190"/>
      <c r="H23" s="190"/>
      <c r="I23" s="145">
        <v>0.25</v>
      </c>
      <c r="J23" s="146">
        <v>1</v>
      </c>
      <c r="K23" s="458"/>
      <c r="L23" s="498"/>
    </row>
    <row r="24" spans="2:12" x14ac:dyDescent="0.2">
      <c r="B24" s="478"/>
      <c r="C24" s="141" t="s">
        <v>255</v>
      </c>
      <c r="D24" s="142"/>
      <c r="E24" s="142"/>
      <c r="F24" s="142"/>
      <c r="G24" s="142"/>
      <c r="H24" s="142"/>
      <c r="I24" s="194"/>
      <c r="J24" s="144"/>
      <c r="K24" s="458"/>
      <c r="L24" s="498"/>
    </row>
    <row r="25" spans="2:12" ht="26.25" customHeight="1" x14ac:dyDescent="0.2">
      <c r="B25" s="478"/>
      <c r="C25" s="460" t="s">
        <v>256</v>
      </c>
      <c r="D25" s="461"/>
      <c r="E25" s="461"/>
      <c r="F25" s="461"/>
      <c r="G25" s="461"/>
      <c r="H25" s="462"/>
      <c r="I25" s="137">
        <v>0.6</v>
      </c>
      <c r="J25" s="148">
        <v>2</v>
      </c>
      <c r="K25" s="458"/>
      <c r="L25" s="498"/>
    </row>
    <row r="26" spans="2:12" ht="26.25" customHeight="1" x14ac:dyDescent="0.2">
      <c r="B26" s="478"/>
      <c r="C26" s="463" t="s">
        <v>257</v>
      </c>
      <c r="D26" s="464"/>
      <c r="E26" s="464"/>
      <c r="F26" s="464"/>
      <c r="G26" s="464"/>
      <c r="H26" s="465"/>
      <c r="I26" s="137">
        <v>0.3</v>
      </c>
      <c r="J26" s="148">
        <v>1</v>
      </c>
      <c r="K26" s="458"/>
      <c r="L26" s="498"/>
    </row>
    <row r="27" spans="2:12" x14ac:dyDescent="0.2">
      <c r="B27" s="478"/>
      <c r="C27" s="195" t="s">
        <v>224</v>
      </c>
      <c r="D27" s="196"/>
      <c r="E27" s="196"/>
      <c r="F27" s="196"/>
      <c r="G27" s="196"/>
      <c r="H27" s="196"/>
      <c r="I27" s="197"/>
      <c r="J27" s="198"/>
      <c r="K27" s="458"/>
      <c r="L27" s="498"/>
    </row>
    <row r="28" spans="2:12" ht="24" customHeight="1" x14ac:dyDescent="0.2">
      <c r="B28" s="478"/>
      <c r="C28" s="472" t="s">
        <v>253</v>
      </c>
      <c r="D28" s="473"/>
      <c r="E28" s="473"/>
      <c r="F28" s="473"/>
      <c r="G28" s="473"/>
      <c r="H28" s="474"/>
      <c r="I28" s="199">
        <v>0.7</v>
      </c>
      <c r="J28" s="200">
        <v>1</v>
      </c>
      <c r="K28" s="458"/>
      <c r="L28" s="498"/>
    </row>
    <row r="29" spans="2:12" ht="24" customHeight="1" thickBot="1" x14ac:dyDescent="0.25">
      <c r="B29" s="478"/>
      <c r="C29" s="469" t="s">
        <v>254</v>
      </c>
      <c r="D29" s="470"/>
      <c r="E29" s="470"/>
      <c r="F29" s="470"/>
      <c r="G29" s="470"/>
      <c r="H29" s="471"/>
      <c r="I29" s="201">
        <v>0.35</v>
      </c>
      <c r="J29" s="202">
        <v>1</v>
      </c>
      <c r="K29" s="459"/>
      <c r="L29" s="498"/>
    </row>
    <row r="30" spans="2:12" ht="15.75" x14ac:dyDescent="0.2">
      <c r="B30" s="478"/>
      <c r="C30" s="444" t="s">
        <v>258</v>
      </c>
      <c r="D30" s="445"/>
      <c r="E30" s="445"/>
      <c r="F30" s="445"/>
      <c r="G30" s="445"/>
      <c r="H30" s="445"/>
      <c r="I30" s="445"/>
      <c r="J30" s="445"/>
      <c r="K30" s="446"/>
      <c r="L30" s="498"/>
    </row>
    <row r="31" spans="2:12" x14ac:dyDescent="0.2">
      <c r="B31" s="478"/>
      <c r="C31" s="447" t="s">
        <v>211</v>
      </c>
      <c r="D31" s="448"/>
      <c r="E31" s="448"/>
      <c r="F31" s="448"/>
      <c r="G31" s="448"/>
      <c r="H31" s="449"/>
      <c r="I31" s="271" t="s">
        <v>212</v>
      </c>
      <c r="J31" s="496" t="s">
        <v>213</v>
      </c>
      <c r="K31" s="497"/>
      <c r="L31" s="498"/>
    </row>
    <row r="32" spans="2:12" ht="15" customHeight="1" x14ac:dyDescent="0.2">
      <c r="B32" s="478"/>
      <c r="C32" s="141" t="s">
        <v>259</v>
      </c>
      <c r="D32" s="142"/>
      <c r="E32" s="142"/>
      <c r="F32" s="142"/>
      <c r="G32" s="142"/>
      <c r="H32" s="142"/>
      <c r="I32" s="194"/>
      <c r="J32" s="147"/>
      <c r="K32" s="203"/>
      <c r="L32" s="498"/>
    </row>
    <row r="33" spans="2:12" ht="21" customHeight="1" x14ac:dyDescent="0.2">
      <c r="B33" s="478"/>
      <c r="C33" s="463" t="s">
        <v>260</v>
      </c>
      <c r="D33" s="464"/>
      <c r="E33" s="464"/>
      <c r="F33" s="464"/>
      <c r="G33" s="464"/>
      <c r="H33" s="464"/>
      <c r="I33" s="137">
        <v>0.6</v>
      </c>
      <c r="J33" s="148">
        <v>4</v>
      </c>
      <c r="K33" s="457">
        <f>SUM(J33:J47)</f>
        <v>16</v>
      </c>
      <c r="L33" s="498"/>
    </row>
    <row r="34" spans="2:12" ht="23.25" customHeight="1" x14ac:dyDescent="0.2">
      <c r="B34" s="478"/>
      <c r="C34" s="460" t="s">
        <v>261</v>
      </c>
      <c r="D34" s="461"/>
      <c r="E34" s="461"/>
      <c r="F34" s="461"/>
      <c r="G34" s="461"/>
      <c r="H34" s="461"/>
      <c r="I34" s="145">
        <v>0.3</v>
      </c>
      <c r="J34" s="146">
        <v>2</v>
      </c>
      <c r="K34" s="458"/>
      <c r="L34" s="498"/>
    </row>
    <row r="35" spans="2:12" ht="13.5" customHeight="1" x14ac:dyDescent="0.2">
      <c r="B35" s="478"/>
      <c r="C35" s="141" t="s">
        <v>262</v>
      </c>
      <c r="D35" s="142"/>
      <c r="E35" s="142"/>
      <c r="F35" s="142"/>
      <c r="G35" s="142"/>
      <c r="H35" s="142"/>
      <c r="I35" s="194"/>
      <c r="J35" s="144"/>
      <c r="K35" s="458"/>
      <c r="L35" s="498"/>
    </row>
    <row r="36" spans="2:12" ht="21" customHeight="1" x14ac:dyDescent="0.2">
      <c r="B36" s="478"/>
      <c r="C36" s="460" t="s">
        <v>263</v>
      </c>
      <c r="D36" s="461"/>
      <c r="E36" s="461"/>
      <c r="F36" s="461"/>
      <c r="G36" s="461"/>
      <c r="H36" s="461"/>
      <c r="I36" s="145">
        <v>0.75</v>
      </c>
      <c r="J36" s="146">
        <v>3</v>
      </c>
      <c r="K36" s="458"/>
      <c r="L36" s="498"/>
    </row>
    <row r="37" spans="2:12" ht="21" customHeight="1" x14ac:dyDescent="0.2">
      <c r="B37" s="478"/>
      <c r="C37" s="460" t="s">
        <v>264</v>
      </c>
      <c r="D37" s="461"/>
      <c r="E37" s="461"/>
      <c r="F37" s="461"/>
      <c r="G37" s="461"/>
      <c r="H37" s="461"/>
      <c r="I37" s="145">
        <v>0.38</v>
      </c>
      <c r="J37" s="146">
        <v>1</v>
      </c>
      <c r="K37" s="458"/>
      <c r="L37" s="498"/>
    </row>
    <row r="38" spans="2:12" ht="13.5" customHeight="1" x14ac:dyDescent="0.2">
      <c r="B38" s="478"/>
      <c r="C38" s="141" t="s">
        <v>265</v>
      </c>
      <c r="D38" s="142"/>
      <c r="E38" s="142"/>
      <c r="F38" s="142"/>
      <c r="G38" s="142"/>
      <c r="H38" s="142"/>
      <c r="I38" s="147"/>
      <c r="J38" s="151"/>
      <c r="K38" s="458"/>
      <c r="L38" s="498"/>
    </row>
    <row r="39" spans="2:12" ht="21" customHeight="1" x14ac:dyDescent="0.2">
      <c r="B39" s="478"/>
      <c r="C39" s="460" t="s">
        <v>266</v>
      </c>
      <c r="D39" s="461"/>
      <c r="E39" s="461"/>
      <c r="F39" s="461"/>
      <c r="G39" s="461"/>
      <c r="H39" s="461"/>
      <c r="I39" s="145">
        <v>0.88</v>
      </c>
      <c r="J39" s="146">
        <v>1</v>
      </c>
      <c r="K39" s="458"/>
      <c r="L39" s="498"/>
    </row>
    <row r="40" spans="2:12" ht="21" customHeight="1" x14ac:dyDescent="0.2">
      <c r="B40" s="478"/>
      <c r="C40" s="460" t="s">
        <v>267</v>
      </c>
      <c r="D40" s="461"/>
      <c r="E40" s="461"/>
      <c r="F40" s="461"/>
      <c r="G40" s="461"/>
      <c r="H40" s="461"/>
      <c r="I40" s="145">
        <v>0.44</v>
      </c>
      <c r="J40" s="146">
        <v>1</v>
      </c>
      <c r="K40" s="458"/>
      <c r="L40" s="498"/>
    </row>
    <row r="41" spans="2:12" x14ac:dyDescent="0.2">
      <c r="B41" s="478"/>
      <c r="C41" s="141" t="s">
        <v>268</v>
      </c>
      <c r="D41" s="142"/>
      <c r="E41" s="142"/>
      <c r="F41" s="142"/>
      <c r="G41" s="142"/>
      <c r="H41" s="142"/>
      <c r="I41" s="147"/>
      <c r="J41" s="151"/>
      <c r="K41" s="458"/>
      <c r="L41" s="498"/>
    </row>
    <row r="42" spans="2:12" ht="21" customHeight="1" x14ac:dyDescent="0.2">
      <c r="B42" s="478"/>
      <c r="C42" s="460" t="s">
        <v>269</v>
      </c>
      <c r="D42" s="461"/>
      <c r="E42" s="461"/>
      <c r="F42" s="461"/>
      <c r="G42" s="461"/>
      <c r="H42" s="461"/>
      <c r="I42" s="145">
        <v>0.02</v>
      </c>
      <c r="J42" s="146">
        <v>1</v>
      </c>
      <c r="K42" s="458"/>
      <c r="L42" s="498"/>
    </row>
    <row r="43" spans="2:12" ht="11.25" customHeight="1" x14ac:dyDescent="0.2">
      <c r="B43" s="478"/>
      <c r="C43" s="204" t="s">
        <v>224</v>
      </c>
      <c r="D43" s="142"/>
      <c r="E43" s="142"/>
      <c r="F43" s="142"/>
      <c r="G43" s="142"/>
      <c r="H43" s="142"/>
      <c r="I43" s="194"/>
      <c r="J43" s="144"/>
      <c r="K43" s="458"/>
      <c r="L43" s="498"/>
    </row>
    <row r="44" spans="2:12" ht="21" customHeight="1" x14ac:dyDescent="0.2">
      <c r="B44" s="478"/>
      <c r="C44" s="492" t="s">
        <v>260</v>
      </c>
      <c r="D44" s="493"/>
      <c r="E44" s="493"/>
      <c r="F44" s="493"/>
      <c r="G44" s="493"/>
      <c r="H44" s="493"/>
      <c r="I44" s="145">
        <v>0.7</v>
      </c>
      <c r="J44" s="146">
        <v>1</v>
      </c>
      <c r="K44" s="458"/>
      <c r="L44" s="498"/>
    </row>
    <row r="45" spans="2:12" ht="21" customHeight="1" x14ac:dyDescent="0.2">
      <c r="B45" s="478"/>
      <c r="C45" s="205" t="s">
        <v>261</v>
      </c>
      <c r="D45" s="206"/>
      <c r="E45" s="206"/>
      <c r="F45" s="206"/>
      <c r="G45" s="206"/>
      <c r="H45" s="206"/>
      <c r="I45" s="145">
        <v>0.4</v>
      </c>
      <c r="J45" s="146">
        <v>1</v>
      </c>
      <c r="K45" s="458"/>
      <c r="L45" s="498"/>
    </row>
    <row r="46" spans="2:12" ht="21" customHeight="1" x14ac:dyDescent="0.2">
      <c r="B46" s="478"/>
      <c r="C46" s="492" t="s">
        <v>263</v>
      </c>
      <c r="D46" s="493"/>
      <c r="E46" s="493"/>
      <c r="F46" s="493"/>
      <c r="G46" s="493"/>
      <c r="H46" s="493"/>
      <c r="I46" s="145">
        <v>0.85</v>
      </c>
      <c r="J46" s="207">
        <v>0.5</v>
      </c>
      <c r="K46" s="458"/>
      <c r="L46" s="498"/>
    </row>
    <row r="47" spans="2:12" ht="21" customHeight="1" thickBot="1" x14ac:dyDescent="0.25">
      <c r="B47" s="478"/>
      <c r="C47" s="494" t="s">
        <v>264</v>
      </c>
      <c r="D47" s="495"/>
      <c r="E47" s="495"/>
      <c r="F47" s="495"/>
      <c r="G47" s="495"/>
      <c r="H47" s="495"/>
      <c r="I47" s="149">
        <v>0.5</v>
      </c>
      <c r="J47" s="208">
        <v>0.5</v>
      </c>
      <c r="K47" s="459"/>
      <c r="L47" s="498"/>
    </row>
    <row r="48" spans="2:12" ht="15.75" x14ac:dyDescent="0.2">
      <c r="B48" s="478"/>
      <c r="C48" s="444" t="s">
        <v>270</v>
      </c>
      <c r="D48" s="445"/>
      <c r="E48" s="445"/>
      <c r="F48" s="445"/>
      <c r="G48" s="445"/>
      <c r="H48" s="445"/>
      <c r="I48" s="445"/>
      <c r="J48" s="445"/>
      <c r="K48" s="446"/>
      <c r="L48" s="498"/>
    </row>
    <row r="49" spans="2:12" x14ac:dyDescent="0.2">
      <c r="B49" s="478"/>
      <c r="C49" s="447" t="s">
        <v>211</v>
      </c>
      <c r="D49" s="448"/>
      <c r="E49" s="448"/>
      <c r="F49" s="448"/>
      <c r="G49" s="448"/>
      <c r="H49" s="449"/>
      <c r="I49" s="272" t="s">
        <v>212</v>
      </c>
      <c r="J49" s="450" t="s">
        <v>213</v>
      </c>
      <c r="K49" s="451"/>
      <c r="L49" s="498"/>
    </row>
    <row r="50" spans="2:12" ht="29.25" customHeight="1" x14ac:dyDescent="0.2">
      <c r="B50" s="478"/>
      <c r="C50" s="466" t="s">
        <v>226</v>
      </c>
      <c r="D50" s="467"/>
      <c r="E50" s="467"/>
      <c r="F50" s="467"/>
      <c r="G50" s="467"/>
      <c r="H50" s="467"/>
      <c r="I50" s="467"/>
      <c r="J50" s="467"/>
      <c r="K50" s="203"/>
      <c r="L50" s="498"/>
    </row>
    <row r="51" spans="2:12" ht="28.5" customHeight="1" x14ac:dyDescent="0.2">
      <c r="B51" s="478"/>
      <c r="C51" s="460" t="s">
        <v>271</v>
      </c>
      <c r="D51" s="461"/>
      <c r="E51" s="461"/>
      <c r="F51" s="461"/>
      <c r="G51" s="461"/>
      <c r="H51" s="462"/>
      <c r="I51" s="156">
        <v>0.05</v>
      </c>
      <c r="J51" s="210">
        <v>8</v>
      </c>
      <c r="K51" s="457">
        <f>SUM(J51:J57)</f>
        <v>22</v>
      </c>
      <c r="L51" s="498"/>
    </row>
    <row r="52" spans="2:12" ht="32.25" customHeight="1" x14ac:dyDescent="0.2">
      <c r="B52" s="478"/>
      <c r="C52" s="460" t="s">
        <v>272</v>
      </c>
      <c r="D52" s="461"/>
      <c r="E52" s="461"/>
      <c r="F52" s="461"/>
      <c r="G52" s="461"/>
      <c r="H52" s="462"/>
      <c r="I52" s="211">
        <v>3.0000000000000001E-3</v>
      </c>
      <c r="J52" s="210">
        <v>3</v>
      </c>
      <c r="K52" s="458"/>
      <c r="L52" s="498"/>
    </row>
    <row r="53" spans="2:12" ht="15" customHeight="1" x14ac:dyDescent="0.2">
      <c r="B53" s="478"/>
      <c r="C53" s="455" t="s">
        <v>273</v>
      </c>
      <c r="D53" s="456"/>
      <c r="E53" s="456"/>
      <c r="F53" s="456"/>
      <c r="G53" s="456"/>
      <c r="H53" s="456"/>
      <c r="I53" s="194"/>
      <c r="J53" s="144"/>
      <c r="K53" s="458"/>
      <c r="L53" s="498"/>
    </row>
    <row r="54" spans="2:12" ht="27.75" customHeight="1" x14ac:dyDescent="0.2">
      <c r="B54" s="478"/>
      <c r="C54" s="460" t="s">
        <v>274</v>
      </c>
      <c r="D54" s="461"/>
      <c r="E54" s="461"/>
      <c r="F54" s="461"/>
      <c r="G54" s="461"/>
      <c r="H54" s="462"/>
      <c r="I54" s="211">
        <v>2.5000000000000001E-2</v>
      </c>
      <c r="J54" s="210">
        <v>4</v>
      </c>
      <c r="K54" s="458"/>
      <c r="L54" s="498"/>
    </row>
    <row r="55" spans="2:12" ht="27.75" customHeight="1" x14ac:dyDescent="0.2">
      <c r="B55" s="478"/>
      <c r="C55" s="460" t="s">
        <v>275</v>
      </c>
      <c r="D55" s="461"/>
      <c r="E55" s="461"/>
      <c r="F55" s="461"/>
      <c r="G55" s="461"/>
      <c r="H55" s="462"/>
      <c r="I55" s="211">
        <v>2.5000000000000001E-2</v>
      </c>
      <c r="J55" s="210">
        <v>4</v>
      </c>
      <c r="K55" s="458"/>
      <c r="L55" s="498"/>
    </row>
    <row r="56" spans="2:12" ht="13.5" customHeight="1" x14ac:dyDescent="0.2">
      <c r="B56" s="478"/>
      <c r="C56" s="152" t="s">
        <v>224</v>
      </c>
      <c r="D56" s="160"/>
      <c r="E56" s="160"/>
      <c r="F56" s="160"/>
      <c r="G56" s="160"/>
      <c r="H56" s="160"/>
      <c r="I56" s="212"/>
      <c r="J56" s="213"/>
      <c r="K56" s="458"/>
      <c r="L56" s="498"/>
    </row>
    <row r="57" spans="2:12" ht="27" customHeight="1" thickBot="1" x14ac:dyDescent="0.25">
      <c r="B57" s="478"/>
      <c r="C57" s="469" t="s">
        <v>229</v>
      </c>
      <c r="D57" s="470"/>
      <c r="E57" s="470"/>
      <c r="F57" s="470"/>
      <c r="G57" s="470"/>
      <c r="H57" s="471"/>
      <c r="I57" s="163">
        <v>1</v>
      </c>
      <c r="J57" s="164">
        <v>3</v>
      </c>
      <c r="K57" s="459"/>
      <c r="L57" s="498"/>
    </row>
    <row r="58" spans="2:12" ht="15.75" x14ac:dyDescent="0.2">
      <c r="B58" s="478"/>
      <c r="C58" s="444" t="s">
        <v>276</v>
      </c>
      <c r="D58" s="445"/>
      <c r="E58" s="445"/>
      <c r="F58" s="445"/>
      <c r="G58" s="445"/>
      <c r="H58" s="445"/>
      <c r="I58" s="445"/>
      <c r="J58" s="445"/>
      <c r="K58" s="446"/>
      <c r="L58" s="498"/>
    </row>
    <row r="59" spans="2:12" x14ac:dyDescent="0.2">
      <c r="B59" s="478"/>
      <c r="C59" s="447" t="s">
        <v>211</v>
      </c>
      <c r="D59" s="448"/>
      <c r="E59" s="448"/>
      <c r="F59" s="448"/>
      <c r="G59" s="448"/>
      <c r="H59" s="449"/>
      <c r="I59" s="272" t="s">
        <v>212</v>
      </c>
      <c r="J59" s="450" t="s">
        <v>213</v>
      </c>
      <c r="K59" s="451"/>
      <c r="L59" s="498"/>
    </row>
    <row r="60" spans="2:12" x14ac:dyDescent="0.2">
      <c r="B60" s="478"/>
      <c r="C60" s="455" t="s">
        <v>231</v>
      </c>
      <c r="D60" s="456"/>
      <c r="E60" s="456"/>
      <c r="F60" s="456"/>
      <c r="G60" s="456"/>
      <c r="H60" s="456"/>
      <c r="I60" s="147"/>
      <c r="J60" s="147"/>
      <c r="K60" s="214"/>
      <c r="L60" s="498"/>
    </row>
    <row r="61" spans="2:12" ht="33.75" customHeight="1" x14ac:dyDescent="0.2">
      <c r="B61" s="478"/>
      <c r="C61" s="460" t="s">
        <v>232</v>
      </c>
      <c r="D61" s="461"/>
      <c r="E61" s="461"/>
      <c r="F61" s="461"/>
      <c r="G61" s="461"/>
      <c r="H61" s="462"/>
      <c r="I61" s="156">
        <v>0.8</v>
      </c>
      <c r="J61" s="157">
        <v>2</v>
      </c>
      <c r="K61" s="457">
        <f>SUM(J61:J75)</f>
        <v>43</v>
      </c>
      <c r="L61" s="498"/>
    </row>
    <row r="62" spans="2:12" ht="33.75" customHeight="1" x14ac:dyDescent="0.2">
      <c r="B62" s="478"/>
      <c r="C62" s="460" t="s">
        <v>277</v>
      </c>
      <c r="D62" s="461"/>
      <c r="E62" s="461"/>
      <c r="F62" s="461"/>
      <c r="G62" s="461"/>
      <c r="H62" s="462"/>
      <c r="I62" s="156">
        <v>0.15</v>
      </c>
      <c r="J62" s="157">
        <v>2</v>
      </c>
      <c r="K62" s="458"/>
      <c r="L62" s="498"/>
    </row>
    <row r="63" spans="2:12" ht="33.75" customHeight="1" x14ac:dyDescent="0.2">
      <c r="B63" s="478"/>
      <c r="C63" s="460" t="s">
        <v>278</v>
      </c>
      <c r="D63" s="461"/>
      <c r="E63" s="461"/>
      <c r="F63" s="461"/>
      <c r="G63" s="461"/>
      <c r="H63" s="462"/>
      <c r="I63" s="156">
        <v>0.15</v>
      </c>
      <c r="J63" s="157">
        <v>2</v>
      </c>
      <c r="K63" s="458"/>
      <c r="L63" s="498"/>
    </row>
    <row r="64" spans="2:12" ht="33.75" customHeight="1" x14ac:dyDescent="0.2">
      <c r="B64" s="478"/>
      <c r="C64" s="460" t="s">
        <v>233</v>
      </c>
      <c r="D64" s="461"/>
      <c r="E64" s="461"/>
      <c r="F64" s="461"/>
      <c r="G64" s="461"/>
      <c r="H64" s="462"/>
      <c r="I64" s="156">
        <v>0.4</v>
      </c>
      <c r="J64" s="157">
        <v>8</v>
      </c>
      <c r="K64" s="458"/>
      <c r="L64" s="498"/>
    </row>
    <row r="65" spans="2:12" ht="33.75" customHeight="1" x14ac:dyDescent="0.2">
      <c r="B65" s="478"/>
      <c r="C65" s="460" t="s">
        <v>279</v>
      </c>
      <c r="D65" s="461"/>
      <c r="E65" s="461"/>
      <c r="F65" s="461"/>
      <c r="G65" s="461"/>
      <c r="H65" s="462"/>
      <c r="I65" s="156">
        <v>0.12</v>
      </c>
      <c r="J65" s="157">
        <v>4</v>
      </c>
      <c r="K65" s="458"/>
      <c r="L65" s="498"/>
    </row>
    <row r="66" spans="2:12" ht="33.75" customHeight="1" x14ac:dyDescent="0.2">
      <c r="B66" s="478"/>
      <c r="C66" s="460" t="s">
        <v>280</v>
      </c>
      <c r="D66" s="461"/>
      <c r="E66" s="461"/>
      <c r="F66" s="461"/>
      <c r="G66" s="461"/>
      <c r="H66" s="462"/>
      <c r="I66" s="156">
        <v>0.4</v>
      </c>
      <c r="J66" s="157">
        <v>6</v>
      </c>
      <c r="K66" s="458"/>
      <c r="L66" s="498"/>
    </row>
    <row r="67" spans="2:12" x14ac:dyDescent="0.2">
      <c r="B67" s="478"/>
      <c r="C67" s="152" t="s">
        <v>224</v>
      </c>
      <c r="D67" s="215"/>
      <c r="E67" s="215"/>
      <c r="F67" s="215"/>
      <c r="G67" s="215"/>
      <c r="H67" s="215"/>
      <c r="I67" s="216"/>
      <c r="J67" s="217"/>
      <c r="K67" s="458"/>
      <c r="L67" s="498"/>
    </row>
    <row r="68" spans="2:12" ht="25.5" customHeight="1" x14ac:dyDescent="0.2">
      <c r="B68" s="478"/>
      <c r="C68" s="490" t="s">
        <v>281</v>
      </c>
      <c r="D68" s="491"/>
      <c r="E68" s="491"/>
      <c r="F68" s="491"/>
      <c r="G68" s="491"/>
      <c r="H68" s="491"/>
      <c r="I68" s="158">
        <v>0.02</v>
      </c>
      <c r="J68" s="159">
        <v>2</v>
      </c>
      <c r="K68" s="458"/>
      <c r="L68" s="498"/>
    </row>
    <row r="69" spans="2:12" x14ac:dyDescent="0.2">
      <c r="B69" s="478"/>
      <c r="C69" s="455" t="s">
        <v>234</v>
      </c>
      <c r="D69" s="456"/>
      <c r="E69" s="456"/>
      <c r="F69" s="456"/>
      <c r="G69" s="456"/>
      <c r="H69" s="456"/>
      <c r="I69" s="165"/>
      <c r="J69" s="166"/>
      <c r="K69" s="458"/>
      <c r="L69" s="498"/>
    </row>
    <row r="70" spans="2:12" ht="26.25" customHeight="1" x14ac:dyDescent="0.2">
      <c r="B70" s="478"/>
      <c r="C70" s="463" t="s">
        <v>235</v>
      </c>
      <c r="D70" s="464"/>
      <c r="E70" s="464"/>
      <c r="F70" s="464"/>
      <c r="G70" s="464"/>
      <c r="H70" s="465"/>
      <c r="I70" s="167" t="s">
        <v>282</v>
      </c>
      <c r="J70" s="148">
        <v>10</v>
      </c>
      <c r="K70" s="458"/>
      <c r="L70" s="498"/>
    </row>
    <row r="71" spans="2:12" x14ac:dyDescent="0.2">
      <c r="B71" s="478"/>
      <c r="C71" s="455" t="s">
        <v>237</v>
      </c>
      <c r="D71" s="456"/>
      <c r="E71" s="456"/>
      <c r="F71" s="456"/>
      <c r="G71" s="456"/>
      <c r="H71" s="456"/>
      <c r="I71" s="218"/>
      <c r="J71" s="219"/>
      <c r="K71" s="458"/>
      <c r="L71" s="498"/>
    </row>
    <row r="72" spans="2:12" ht="26.25" customHeight="1" x14ac:dyDescent="0.2">
      <c r="B72" s="478"/>
      <c r="C72" s="463" t="s">
        <v>238</v>
      </c>
      <c r="D72" s="464"/>
      <c r="E72" s="464"/>
      <c r="F72" s="464"/>
      <c r="G72" s="464"/>
      <c r="H72" s="465"/>
      <c r="I72" s="167" t="s">
        <v>236</v>
      </c>
      <c r="J72" s="148">
        <v>5</v>
      </c>
      <c r="K72" s="458"/>
      <c r="L72" s="498"/>
    </row>
    <row r="73" spans="2:12" ht="12" customHeight="1" x14ac:dyDescent="0.2">
      <c r="B73" s="478"/>
      <c r="C73" s="485" t="s">
        <v>224</v>
      </c>
      <c r="D73" s="486"/>
      <c r="E73" s="486"/>
      <c r="F73" s="486"/>
      <c r="G73" s="486"/>
      <c r="H73" s="486"/>
      <c r="I73" s="220"/>
      <c r="J73" s="221"/>
      <c r="K73" s="458"/>
      <c r="L73" s="498"/>
    </row>
    <row r="74" spans="2:12" ht="26.25" customHeight="1" x14ac:dyDescent="0.2">
      <c r="B74" s="478"/>
      <c r="C74" s="487" t="s">
        <v>283</v>
      </c>
      <c r="D74" s="488"/>
      <c r="E74" s="488"/>
      <c r="F74" s="488"/>
      <c r="G74" s="488"/>
      <c r="H74" s="489"/>
      <c r="I74" s="158"/>
      <c r="J74" s="159">
        <v>1</v>
      </c>
      <c r="K74" s="458"/>
      <c r="L74" s="498"/>
    </row>
    <row r="75" spans="2:12" ht="26.25" customHeight="1" thickBot="1" x14ac:dyDescent="0.25">
      <c r="B75" s="478"/>
      <c r="C75" s="469" t="s">
        <v>284</v>
      </c>
      <c r="D75" s="470"/>
      <c r="E75" s="470"/>
      <c r="F75" s="470"/>
      <c r="G75" s="470"/>
      <c r="H75" s="471"/>
      <c r="I75" s="163"/>
      <c r="J75" s="170">
        <v>1</v>
      </c>
      <c r="K75" s="459"/>
      <c r="L75" s="498"/>
    </row>
    <row r="76" spans="2:12" ht="15.75" x14ac:dyDescent="0.2">
      <c r="B76" s="478"/>
      <c r="C76" s="444" t="s">
        <v>285</v>
      </c>
      <c r="D76" s="445"/>
      <c r="E76" s="445"/>
      <c r="F76" s="445"/>
      <c r="G76" s="445"/>
      <c r="H76" s="445"/>
      <c r="I76" s="445"/>
      <c r="J76" s="445"/>
      <c r="K76" s="446"/>
      <c r="L76" s="498"/>
    </row>
    <row r="77" spans="2:12" x14ac:dyDescent="0.2">
      <c r="B77" s="478"/>
      <c r="C77" s="447" t="s">
        <v>211</v>
      </c>
      <c r="D77" s="448"/>
      <c r="E77" s="448"/>
      <c r="F77" s="448"/>
      <c r="G77" s="448"/>
      <c r="H77" s="449"/>
      <c r="I77" s="272" t="s">
        <v>212</v>
      </c>
      <c r="J77" s="450" t="s">
        <v>213</v>
      </c>
      <c r="K77" s="451"/>
      <c r="L77" s="498"/>
    </row>
    <row r="78" spans="2:12" ht="32.25" customHeight="1" thickBot="1" x14ac:dyDescent="0.25">
      <c r="B78" s="478"/>
      <c r="C78" s="452" t="s">
        <v>240</v>
      </c>
      <c r="D78" s="453"/>
      <c r="E78" s="453"/>
      <c r="F78" s="453"/>
      <c r="G78" s="453"/>
      <c r="H78" s="454"/>
      <c r="I78" s="222" t="s">
        <v>236</v>
      </c>
      <c r="J78" s="140">
        <v>2</v>
      </c>
      <c r="K78" s="223">
        <v>2</v>
      </c>
      <c r="L78" s="498"/>
    </row>
    <row r="79" spans="2:12" ht="17.25" customHeight="1" thickBot="1" x14ac:dyDescent="0.25">
      <c r="B79" s="279"/>
      <c r="C79" s="224"/>
      <c r="D79" s="224"/>
      <c r="E79" s="224"/>
      <c r="F79" s="224"/>
      <c r="G79" s="224"/>
      <c r="H79" s="224"/>
      <c r="I79" s="224"/>
      <c r="J79" s="224"/>
      <c r="K79" s="273">
        <f>K78+K61+K51+K33+K18+K6</f>
        <v>124</v>
      </c>
    </row>
    <row r="80" spans="2:12" x14ac:dyDescent="0.2">
      <c r="B80" s="279"/>
      <c r="C80" s="174"/>
      <c r="D80" s="174"/>
      <c r="E80" s="174"/>
      <c r="F80" s="174"/>
      <c r="G80" s="174"/>
      <c r="H80" s="174"/>
      <c r="I80" s="174"/>
      <c r="J80" s="174"/>
      <c r="K80" s="174"/>
    </row>
    <row r="81" spans="2:11" x14ac:dyDescent="0.2">
      <c r="B81" s="279"/>
      <c r="C81" s="174"/>
      <c r="D81" s="174"/>
      <c r="E81" s="174"/>
      <c r="F81" s="174"/>
      <c r="G81" s="174"/>
      <c r="H81" s="174"/>
      <c r="I81" s="174"/>
      <c r="J81" s="174"/>
      <c r="K81" s="174"/>
    </row>
    <row r="82" spans="2:11" x14ac:dyDescent="0.2">
      <c r="B82" s="279"/>
      <c r="C82" s="174"/>
      <c r="D82" s="174"/>
      <c r="E82" s="174"/>
      <c r="F82" s="174"/>
      <c r="G82" s="174"/>
      <c r="H82" s="174"/>
      <c r="I82" s="174"/>
      <c r="J82" s="174"/>
      <c r="K82" s="174"/>
    </row>
    <row r="83" spans="2:11" x14ac:dyDescent="0.2">
      <c r="B83" s="279"/>
      <c r="C83" s="174"/>
      <c r="D83" s="174"/>
      <c r="E83" s="174"/>
      <c r="F83" s="174"/>
      <c r="G83" s="174"/>
      <c r="H83" s="174"/>
      <c r="I83" s="174"/>
      <c r="J83" s="174"/>
      <c r="K83" s="174"/>
    </row>
    <row r="84" spans="2:11" x14ac:dyDescent="0.2">
      <c r="B84" s="279"/>
      <c r="C84" s="174"/>
      <c r="D84" s="174"/>
      <c r="E84" s="174"/>
      <c r="F84" s="174"/>
      <c r="G84" s="174"/>
      <c r="H84" s="174"/>
      <c r="I84" s="174"/>
      <c r="J84" s="174"/>
      <c r="K84" s="174"/>
    </row>
    <row r="85" spans="2:11" ht="18.75" customHeight="1" x14ac:dyDescent="0.2">
      <c r="B85" s="281"/>
      <c r="C85" s="276" t="s">
        <v>311</v>
      </c>
      <c r="D85" s="274"/>
      <c r="E85" s="174"/>
      <c r="F85" s="174"/>
      <c r="G85" s="174"/>
      <c r="H85" s="174"/>
      <c r="I85" s="174"/>
      <c r="J85" s="174"/>
      <c r="K85" s="174"/>
    </row>
    <row r="86" spans="2:11" x14ac:dyDescent="0.2">
      <c r="B86" s="279"/>
      <c r="C86" s="275"/>
      <c r="D86" s="275"/>
      <c r="E86" s="275"/>
      <c r="F86" s="275"/>
      <c r="G86" s="275"/>
      <c r="H86" s="275"/>
      <c r="I86" s="275"/>
      <c r="J86" s="275"/>
      <c r="K86" s="275"/>
    </row>
  </sheetData>
  <mergeCells count="78">
    <mergeCell ref="B3:B49"/>
    <mergeCell ref="B50:B78"/>
    <mergeCell ref="L3:L49"/>
    <mergeCell ref="L50:L78"/>
    <mergeCell ref="C13:H13"/>
    <mergeCell ref="C6:E6"/>
    <mergeCell ref="K6:K15"/>
    <mergeCell ref="C7:H7"/>
    <mergeCell ref="C8:H8"/>
    <mergeCell ref="C9:E9"/>
    <mergeCell ref="C10:H10"/>
    <mergeCell ref="C11:H11"/>
    <mergeCell ref="C12:H12"/>
    <mergeCell ref="C14:E14"/>
    <mergeCell ref="C15:H15"/>
    <mergeCell ref="C16:K16"/>
    <mergeCell ref="C2:K2"/>
    <mergeCell ref="C3:K3"/>
    <mergeCell ref="C4:K4"/>
    <mergeCell ref="C5:H5"/>
    <mergeCell ref="J5:K5"/>
    <mergeCell ref="C17:H17"/>
    <mergeCell ref="J17:K17"/>
    <mergeCell ref="C47:H47"/>
    <mergeCell ref="C28:H28"/>
    <mergeCell ref="C29:H29"/>
    <mergeCell ref="C30:K30"/>
    <mergeCell ref="C31:H31"/>
    <mergeCell ref="J31:K31"/>
    <mergeCell ref="C33:H33"/>
    <mergeCell ref="K33:K47"/>
    <mergeCell ref="C34:H34"/>
    <mergeCell ref="C36:H36"/>
    <mergeCell ref="C37:H37"/>
    <mergeCell ref="K18:K29"/>
    <mergeCell ref="C19:H19"/>
    <mergeCell ref="C20:H20"/>
    <mergeCell ref="C25:H25"/>
    <mergeCell ref="C26:H26"/>
    <mergeCell ref="C39:H39"/>
    <mergeCell ref="C40:H40"/>
    <mergeCell ref="C42:H42"/>
    <mergeCell ref="C44:H44"/>
    <mergeCell ref="C46:H46"/>
    <mergeCell ref="C48:K48"/>
    <mergeCell ref="C49:H49"/>
    <mergeCell ref="J49:K49"/>
    <mergeCell ref="C50:J50"/>
    <mergeCell ref="C51:H51"/>
    <mergeCell ref="K51:K57"/>
    <mergeCell ref="C52:H52"/>
    <mergeCell ref="C53:H53"/>
    <mergeCell ref="C54:H54"/>
    <mergeCell ref="C55:H55"/>
    <mergeCell ref="C71:H71"/>
    <mergeCell ref="C57:H57"/>
    <mergeCell ref="C58:K58"/>
    <mergeCell ref="C59:H59"/>
    <mergeCell ref="J59:K59"/>
    <mergeCell ref="C60:H60"/>
    <mergeCell ref="C61:H61"/>
    <mergeCell ref="K61:K75"/>
    <mergeCell ref="C62:H62"/>
    <mergeCell ref="C63:H63"/>
    <mergeCell ref="C64:H64"/>
    <mergeCell ref="C65:H65"/>
    <mergeCell ref="C66:H66"/>
    <mergeCell ref="C68:H68"/>
    <mergeCell ref="C69:H69"/>
    <mergeCell ref="C70:H70"/>
    <mergeCell ref="C78:H78"/>
    <mergeCell ref="C72:H72"/>
    <mergeCell ref="C73:H73"/>
    <mergeCell ref="C74:H74"/>
    <mergeCell ref="C75:H75"/>
    <mergeCell ref="C76:K76"/>
    <mergeCell ref="C77:H77"/>
    <mergeCell ref="J77:K77"/>
  </mergeCells>
  <hyperlinks>
    <hyperlink ref="C85" r:id="rId1" xr:uid="{1309AD6E-2CB1-47D7-836B-88103E1ED024}"/>
  </hyperlinks>
  <printOptions horizontalCentered="1"/>
  <pageMargins left="0.31496062992125984" right="0.31496062992125984" top="0.35433070866141736" bottom="0.35433070866141736" header="0.31496062992125984" footer="0.31496062992125984"/>
  <pageSetup paperSize="9" fitToHeight="0" orientation="portrait" r:id="rId2"/>
  <headerFooter>
    <oddFooter>Page &amp;P of &amp;N</oddFooter>
  </headerFooter>
  <rowBreaks count="2" manualBreakCount="2">
    <brk id="29" max="16383" man="1"/>
    <brk id="57" max="16383" man="1"/>
  </rowBreaks>
  <drawing r:id="rId3"/>
  <pictur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3CCD1-BAB8-4182-BB0D-712C999CF48F}">
  <sheetPr>
    <tabColor theme="9" tint="-0.249977111117893"/>
  </sheetPr>
  <dimension ref="B1:L68"/>
  <sheetViews>
    <sheetView showGridLines="0" workbookViewId="0">
      <selection activeCell="O6" sqref="O6"/>
    </sheetView>
  </sheetViews>
  <sheetFormatPr defaultRowHeight="14.25" x14ac:dyDescent="0.2"/>
  <cols>
    <col min="1" max="1" width="23" style="125" customWidth="1"/>
    <col min="2" max="2" width="8.7109375" style="279" customWidth="1"/>
    <col min="3" max="8" width="9.140625" style="125"/>
    <col min="9" max="10" width="8.140625" style="125" customWidth="1"/>
    <col min="11" max="11" width="7.85546875" style="125" customWidth="1"/>
    <col min="12" max="12" width="8.140625" style="279" customWidth="1"/>
    <col min="13" max="13" width="6.42578125" style="125" customWidth="1"/>
    <col min="14" max="14" width="1.7109375" style="125" customWidth="1"/>
    <col min="15" max="16384" width="9.140625" style="125"/>
  </cols>
  <sheetData>
    <row r="1" spans="2:12" ht="7.5" customHeight="1" thickBot="1" x14ac:dyDescent="0.25">
      <c r="C1" s="283"/>
      <c r="D1" s="283"/>
      <c r="E1" s="283"/>
      <c r="F1" s="283"/>
      <c r="G1" s="283"/>
      <c r="H1" s="283"/>
      <c r="I1" s="283"/>
      <c r="J1" s="283"/>
      <c r="K1" s="283"/>
    </row>
    <row r="2" spans="2:12" ht="23.25" customHeight="1" thickBot="1" x14ac:dyDescent="0.25">
      <c r="C2" s="475" t="s">
        <v>197</v>
      </c>
      <c r="D2" s="476"/>
      <c r="E2" s="476"/>
      <c r="F2" s="476"/>
      <c r="G2" s="476"/>
      <c r="H2" s="476"/>
      <c r="I2" s="476"/>
      <c r="J2" s="476"/>
      <c r="K2" s="477"/>
    </row>
    <row r="3" spans="2:12" ht="15.75" customHeight="1" thickBot="1" x14ac:dyDescent="0.25">
      <c r="B3" s="478" t="s">
        <v>286</v>
      </c>
      <c r="C3" s="507" t="s">
        <v>183</v>
      </c>
      <c r="D3" s="508"/>
      <c r="E3" s="508"/>
      <c r="F3" s="508"/>
      <c r="G3" s="508"/>
      <c r="H3" s="508"/>
      <c r="I3" s="508"/>
      <c r="J3" s="508"/>
      <c r="K3" s="509"/>
      <c r="L3" s="482" t="s">
        <v>286</v>
      </c>
    </row>
    <row r="4" spans="2:12" ht="15.75" x14ac:dyDescent="0.2">
      <c r="B4" s="478"/>
      <c r="C4" s="510" t="s">
        <v>200</v>
      </c>
      <c r="D4" s="511"/>
      <c r="E4" s="511"/>
      <c r="F4" s="511"/>
      <c r="G4" s="511"/>
      <c r="H4" s="511"/>
      <c r="I4" s="511"/>
      <c r="J4" s="511"/>
      <c r="K4" s="512"/>
      <c r="L4" s="482"/>
    </row>
    <row r="5" spans="2:12" ht="15" customHeight="1" x14ac:dyDescent="0.2">
      <c r="B5" s="478"/>
      <c r="C5" s="513" t="s">
        <v>211</v>
      </c>
      <c r="D5" s="514"/>
      <c r="E5" s="514"/>
      <c r="F5" s="514"/>
      <c r="G5" s="514"/>
      <c r="H5" s="515"/>
      <c r="I5" s="184" t="s">
        <v>212</v>
      </c>
      <c r="J5" s="516" t="s">
        <v>213</v>
      </c>
      <c r="K5" s="517"/>
      <c r="L5" s="482"/>
    </row>
    <row r="6" spans="2:12" x14ac:dyDescent="0.2">
      <c r="B6" s="478"/>
      <c r="C6" s="483" t="s">
        <v>201</v>
      </c>
      <c r="D6" s="484"/>
      <c r="E6" s="484"/>
      <c r="F6" s="127"/>
      <c r="G6" s="127"/>
      <c r="H6" s="127"/>
      <c r="I6" s="128"/>
      <c r="J6" s="129"/>
      <c r="K6" s="457">
        <v>27</v>
      </c>
      <c r="L6" s="482"/>
    </row>
    <row r="7" spans="2:12" ht="23.25" customHeight="1" x14ac:dyDescent="0.2">
      <c r="B7" s="478"/>
      <c r="C7" s="463" t="s">
        <v>202</v>
      </c>
      <c r="D7" s="464"/>
      <c r="E7" s="464"/>
      <c r="F7" s="464"/>
      <c r="G7" s="464"/>
      <c r="H7" s="465"/>
      <c r="I7" s="131">
        <v>0.25</v>
      </c>
      <c r="J7" s="132">
        <v>5</v>
      </c>
      <c r="K7" s="458"/>
      <c r="L7" s="482"/>
    </row>
    <row r="8" spans="2:12" ht="23.25" customHeight="1" x14ac:dyDescent="0.2">
      <c r="B8" s="478"/>
      <c r="C8" s="463" t="s">
        <v>203</v>
      </c>
      <c r="D8" s="464"/>
      <c r="E8" s="464"/>
      <c r="F8" s="464"/>
      <c r="G8" s="464"/>
      <c r="H8" s="465"/>
      <c r="I8" s="133">
        <v>0.1</v>
      </c>
      <c r="J8" s="132">
        <v>2</v>
      </c>
      <c r="K8" s="458"/>
      <c r="L8" s="482"/>
    </row>
    <row r="9" spans="2:12" x14ac:dyDescent="0.2">
      <c r="B9" s="478"/>
      <c r="C9" s="455" t="s">
        <v>204</v>
      </c>
      <c r="D9" s="456"/>
      <c r="E9" s="456"/>
      <c r="F9" s="134"/>
      <c r="G9" s="134"/>
      <c r="H9" s="134"/>
      <c r="I9" s="176"/>
      <c r="J9" s="136"/>
      <c r="K9" s="458"/>
      <c r="L9" s="482"/>
    </row>
    <row r="10" spans="2:12" ht="23.25" customHeight="1" x14ac:dyDescent="0.2">
      <c r="B10" s="478"/>
      <c r="C10" s="463" t="s">
        <v>205</v>
      </c>
      <c r="D10" s="464"/>
      <c r="E10" s="464"/>
      <c r="F10" s="464"/>
      <c r="G10" s="464"/>
      <c r="H10" s="465"/>
      <c r="I10" s="133">
        <v>0.25</v>
      </c>
      <c r="J10" s="132">
        <v>5</v>
      </c>
      <c r="K10" s="458"/>
      <c r="L10" s="482"/>
    </row>
    <row r="11" spans="2:12" ht="23.25" customHeight="1" x14ac:dyDescent="0.2">
      <c r="B11" s="478"/>
      <c r="C11" s="463" t="s">
        <v>206</v>
      </c>
      <c r="D11" s="464"/>
      <c r="E11" s="464"/>
      <c r="F11" s="464"/>
      <c r="G11" s="464"/>
      <c r="H11" s="465"/>
      <c r="I11" s="133">
        <v>0.1</v>
      </c>
      <c r="J11" s="132">
        <v>2</v>
      </c>
      <c r="K11" s="458"/>
      <c r="L11" s="482"/>
    </row>
    <row r="12" spans="2:12" ht="23.25" customHeight="1" x14ac:dyDescent="0.2">
      <c r="B12" s="478"/>
      <c r="C12" s="463" t="s">
        <v>207</v>
      </c>
      <c r="D12" s="464"/>
      <c r="E12" s="464"/>
      <c r="F12" s="464"/>
      <c r="G12" s="464"/>
      <c r="H12" s="465"/>
      <c r="I12" s="137">
        <v>0.02</v>
      </c>
      <c r="J12" s="132">
        <v>3</v>
      </c>
      <c r="K12" s="458"/>
      <c r="L12" s="482"/>
    </row>
    <row r="13" spans="2:12" x14ac:dyDescent="0.2">
      <c r="B13" s="478"/>
      <c r="C13" s="455" t="s">
        <v>208</v>
      </c>
      <c r="D13" s="456"/>
      <c r="E13" s="456"/>
      <c r="F13" s="134"/>
      <c r="G13" s="134"/>
      <c r="H13" s="134"/>
      <c r="I13" s="179"/>
      <c r="J13" s="136"/>
      <c r="K13" s="458"/>
      <c r="L13" s="482"/>
    </row>
    <row r="14" spans="2:12" ht="21" customHeight="1" thickBot="1" x14ac:dyDescent="0.25">
      <c r="B14" s="478"/>
      <c r="C14" s="452" t="s">
        <v>209</v>
      </c>
      <c r="D14" s="453"/>
      <c r="E14" s="453"/>
      <c r="F14" s="453"/>
      <c r="G14" s="453"/>
      <c r="H14" s="454"/>
      <c r="I14" s="139"/>
      <c r="J14" s="140">
        <v>10</v>
      </c>
      <c r="K14" s="459"/>
      <c r="L14" s="482"/>
    </row>
    <row r="15" spans="2:12" ht="15.75" x14ac:dyDescent="0.2">
      <c r="B15" s="478"/>
      <c r="C15" s="510" t="s">
        <v>210</v>
      </c>
      <c r="D15" s="511"/>
      <c r="E15" s="511"/>
      <c r="F15" s="511"/>
      <c r="G15" s="511"/>
      <c r="H15" s="511"/>
      <c r="I15" s="511"/>
      <c r="J15" s="511"/>
      <c r="K15" s="512"/>
      <c r="L15" s="482"/>
    </row>
    <row r="16" spans="2:12" ht="14.25" customHeight="1" x14ac:dyDescent="0.2">
      <c r="B16" s="478"/>
      <c r="C16" s="513" t="s">
        <v>211</v>
      </c>
      <c r="D16" s="514"/>
      <c r="E16" s="514"/>
      <c r="F16" s="514"/>
      <c r="G16" s="514"/>
      <c r="H16" s="515"/>
      <c r="I16" s="175" t="s">
        <v>212</v>
      </c>
      <c r="J16" s="516" t="s">
        <v>213</v>
      </c>
      <c r="K16" s="517"/>
      <c r="L16" s="482"/>
    </row>
    <row r="17" spans="2:12" ht="15" customHeight="1" x14ac:dyDescent="0.2">
      <c r="B17" s="478"/>
      <c r="C17" s="141" t="s">
        <v>250</v>
      </c>
      <c r="D17" s="142"/>
      <c r="E17" s="142"/>
      <c r="F17" s="142"/>
      <c r="G17" s="142"/>
      <c r="H17" s="142"/>
      <c r="I17" s="143"/>
      <c r="J17" s="144"/>
      <c r="K17" s="457">
        <f>J18+J19+J21+J22+J24+J25</f>
        <v>11</v>
      </c>
      <c r="L17" s="482"/>
    </row>
    <row r="18" spans="2:12" ht="23.25" customHeight="1" x14ac:dyDescent="0.2">
      <c r="B18" s="478"/>
      <c r="C18" s="463" t="s">
        <v>251</v>
      </c>
      <c r="D18" s="464"/>
      <c r="E18" s="464"/>
      <c r="F18" s="464"/>
      <c r="G18" s="464"/>
      <c r="H18" s="465"/>
      <c r="I18" s="145">
        <v>0.5</v>
      </c>
      <c r="J18" s="146">
        <v>4</v>
      </c>
      <c r="K18" s="458"/>
      <c r="L18" s="482"/>
    </row>
    <row r="19" spans="2:12" ht="23.25" customHeight="1" x14ac:dyDescent="0.2">
      <c r="B19" s="478"/>
      <c r="C19" s="463" t="s">
        <v>252</v>
      </c>
      <c r="D19" s="464"/>
      <c r="E19" s="464"/>
      <c r="F19" s="464"/>
      <c r="G19" s="464"/>
      <c r="H19" s="465"/>
      <c r="I19" s="145">
        <v>0.25</v>
      </c>
      <c r="J19" s="146">
        <v>2</v>
      </c>
      <c r="K19" s="458"/>
      <c r="L19" s="482"/>
    </row>
    <row r="20" spans="2:12" x14ac:dyDescent="0.2">
      <c r="B20" s="478"/>
      <c r="C20" s="141" t="s">
        <v>255</v>
      </c>
      <c r="D20" s="142"/>
      <c r="E20" s="142"/>
      <c r="F20" s="142"/>
      <c r="G20" s="142"/>
      <c r="H20" s="142"/>
      <c r="I20" s="191"/>
      <c r="J20" s="192"/>
      <c r="K20" s="458"/>
      <c r="L20" s="482"/>
    </row>
    <row r="21" spans="2:12" ht="17.25" customHeight="1" x14ac:dyDescent="0.2">
      <c r="B21" s="478"/>
      <c r="C21" s="463" t="s">
        <v>215</v>
      </c>
      <c r="D21" s="464"/>
      <c r="E21" s="464"/>
      <c r="F21" s="464"/>
      <c r="G21" s="464"/>
      <c r="H21" s="465"/>
      <c r="I21" s="145">
        <v>0.6</v>
      </c>
      <c r="J21" s="146">
        <v>2</v>
      </c>
      <c r="K21" s="458"/>
      <c r="L21" s="482"/>
    </row>
    <row r="22" spans="2:12" ht="21.75" customHeight="1" x14ac:dyDescent="0.2">
      <c r="B22" s="478"/>
      <c r="C22" s="463" t="s">
        <v>216</v>
      </c>
      <c r="D22" s="464"/>
      <c r="E22" s="464"/>
      <c r="F22" s="464"/>
      <c r="G22" s="464"/>
      <c r="H22" s="465"/>
      <c r="I22" s="145">
        <v>0.3</v>
      </c>
      <c r="J22" s="146">
        <v>1</v>
      </c>
      <c r="K22" s="458"/>
      <c r="L22" s="482"/>
    </row>
    <row r="23" spans="2:12" x14ac:dyDescent="0.2">
      <c r="B23" s="478"/>
      <c r="C23" s="204" t="s">
        <v>224</v>
      </c>
      <c r="D23" s="226"/>
      <c r="E23" s="226"/>
      <c r="F23" s="226"/>
      <c r="G23" s="226"/>
      <c r="H23" s="226"/>
      <c r="I23" s="147"/>
      <c r="J23" s="144"/>
      <c r="K23" s="458"/>
      <c r="L23" s="482"/>
    </row>
    <row r="24" spans="2:12" ht="18" customHeight="1" x14ac:dyDescent="0.2">
      <c r="B24" s="478"/>
      <c r="C24" s="487" t="s">
        <v>287</v>
      </c>
      <c r="D24" s="488"/>
      <c r="E24" s="488"/>
      <c r="F24" s="488"/>
      <c r="G24" s="488"/>
      <c r="H24" s="489"/>
      <c r="I24" s="137">
        <v>0.7</v>
      </c>
      <c r="J24" s="148">
        <v>1</v>
      </c>
      <c r="K24" s="458"/>
      <c r="L24" s="482"/>
    </row>
    <row r="25" spans="2:12" ht="24" customHeight="1" thickBot="1" x14ac:dyDescent="0.25">
      <c r="B25" s="478"/>
      <c r="C25" s="487" t="s">
        <v>216</v>
      </c>
      <c r="D25" s="488"/>
      <c r="E25" s="488"/>
      <c r="F25" s="488"/>
      <c r="G25" s="488"/>
      <c r="H25" s="489"/>
      <c r="I25" s="149">
        <v>0.4</v>
      </c>
      <c r="J25" s="150">
        <v>1</v>
      </c>
      <c r="K25" s="459"/>
      <c r="L25" s="482"/>
    </row>
    <row r="26" spans="2:12" ht="14.25" customHeight="1" x14ac:dyDescent="0.2">
      <c r="B26" s="478"/>
      <c r="C26" s="510" t="s">
        <v>220</v>
      </c>
      <c r="D26" s="511"/>
      <c r="E26" s="511"/>
      <c r="F26" s="511"/>
      <c r="G26" s="511"/>
      <c r="H26" s="511"/>
      <c r="I26" s="511"/>
      <c r="J26" s="511"/>
      <c r="K26" s="512"/>
      <c r="L26" s="482"/>
    </row>
    <row r="27" spans="2:12" ht="14.25" customHeight="1" x14ac:dyDescent="0.2">
      <c r="B27" s="478"/>
      <c r="C27" s="513" t="s">
        <v>211</v>
      </c>
      <c r="D27" s="514"/>
      <c r="E27" s="514"/>
      <c r="F27" s="514"/>
      <c r="G27" s="514"/>
      <c r="H27" s="515"/>
      <c r="I27" s="175" t="s">
        <v>212</v>
      </c>
      <c r="J27" s="516" t="s">
        <v>213</v>
      </c>
      <c r="K27" s="517"/>
      <c r="L27" s="482"/>
    </row>
    <row r="28" spans="2:12" ht="15" customHeight="1" x14ac:dyDescent="0.2">
      <c r="B28" s="478"/>
      <c r="C28" s="141" t="s">
        <v>288</v>
      </c>
      <c r="D28" s="142"/>
      <c r="E28" s="142"/>
      <c r="F28" s="142"/>
      <c r="G28" s="142"/>
      <c r="H28" s="142"/>
      <c r="I28" s="143"/>
      <c r="J28" s="151"/>
      <c r="K28" s="457">
        <f>SUM(J29:J40)</f>
        <v>15</v>
      </c>
      <c r="L28" s="482"/>
    </row>
    <row r="29" spans="2:12" ht="17.25" customHeight="1" x14ac:dyDescent="0.2">
      <c r="B29" s="478"/>
      <c r="C29" s="460" t="s">
        <v>289</v>
      </c>
      <c r="D29" s="461"/>
      <c r="E29" s="461"/>
      <c r="F29" s="461"/>
      <c r="G29" s="461"/>
      <c r="H29" s="462"/>
      <c r="I29" s="145">
        <v>0.5</v>
      </c>
      <c r="J29" s="146">
        <v>4</v>
      </c>
      <c r="K29" s="458"/>
      <c r="L29" s="482"/>
    </row>
    <row r="30" spans="2:12" ht="17.25" customHeight="1" x14ac:dyDescent="0.2">
      <c r="B30" s="478"/>
      <c r="C30" s="463" t="s">
        <v>290</v>
      </c>
      <c r="D30" s="464"/>
      <c r="E30" s="464"/>
      <c r="F30" s="464"/>
      <c r="G30" s="464"/>
      <c r="H30" s="465"/>
      <c r="I30" s="137">
        <v>0.35</v>
      </c>
      <c r="J30" s="148">
        <v>3</v>
      </c>
      <c r="K30" s="458"/>
      <c r="L30" s="482"/>
    </row>
    <row r="31" spans="2:12" ht="15.75" customHeight="1" x14ac:dyDescent="0.2">
      <c r="B31" s="478"/>
      <c r="C31" s="141" t="s">
        <v>291</v>
      </c>
      <c r="D31" s="130"/>
      <c r="E31" s="130"/>
      <c r="F31" s="130"/>
      <c r="G31" s="130"/>
      <c r="H31" s="130"/>
      <c r="I31" s="143"/>
      <c r="J31" s="151"/>
      <c r="K31" s="458"/>
      <c r="L31" s="482"/>
    </row>
    <row r="32" spans="2:12" ht="17.25" customHeight="1" x14ac:dyDescent="0.2">
      <c r="B32" s="478"/>
      <c r="C32" s="227" t="s">
        <v>292</v>
      </c>
      <c r="D32" s="130"/>
      <c r="E32" s="130"/>
      <c r="F32" s="130"/>
      <c r="G32" s="130"/>
      <c r="H32" s="130"/>
      <c r="I32" s="145">
        <v>0.35</v>
      </c>
      <c r="J32" s="146">
        <v>2</v>
      </c>
      <c r="K32" s="458"/>
      <c r="L32" s="482"/>
    </row>
    <row r="33" spans="2:12" ht="17.25" customHeight="1" x14ac:dyDescent="0.2">
      <c r="B33" s="478"/>
      <c r="C33" s="228" t="s">
        <v>293</v>
      </c>
      <c r="D33" s="179"/>
      <c r="E33" s="130"/>
      <c r="F33" s="130"/>
      <c r="G33" s="130"/>
      <c r="H33" s="130"/>
      <c r="I33" s="137">
        <v>0.18</v>
      </c>
      <c r="J33" s="148">
        <v>1</v>
      </c>
      <c r="K33" s="458"/>
      <c r="L33" s="482"/>
    </row>
    <row r="34" spans="2:12" ht="17.25" customHeight="1" x14ac:dyDescent="0.2">
      <c r="B34" s="478"/>
      <c r="C34" s="229" t="s">
        <v>294</v>
      </c>
      <c r="D34" s="230"/>
      <c r="E34" s="230"/>
      <c r="F34" s="230"/>
      <c r="G34" s="230"/>
      <c r="H34" s="230"/>
      <c r="I34" s="231"/>
      <c r="J34" s="232"/>
      <c r="K34" s="458"/>
      <c r="L34" s="482"/>
    </row>
    <row r="35" spans="2:12" ht="17.25" customHeight="1" x14ac:dyDescent="0.2">
      <c r="B35" s="478"/>
      <c r="C35" s="519" t="s">
        <v>295</v>
      </c>
      <c r="D35" s="520"/>
      <c r="E35" s="520"/>
      <c r="F35" s="520"/>
      <c r="G35" s="520"/>
      <c r="H35" s="520"/>
      <c r="I35" s="137">
        <v>0.3</v>
      </c>
      <c r="J35" s="148">
        <v>1</v>
      </c>
      <c r="K35" s="518"/>
      <c r="L35" s="482"/>
    </row>
    <row r="36" spans="2:12" ht="17.25" customHeight="1" x14ac:dyDescent="0.2">
      <c r="B36" s="478"/>
      <c r="C36" s="519" t="s">
        <v>296</v>
      </c>
      <c r="D36" s="520"/>
      <c r="E36" s="520"/>
      <c r="F36" s="520"/>
      <c r="G36" s="520"/>
      <c r="H36" s="520"/>
      <c r="I36" s="137">
        <v>0.4</v>
      </c>
      <c r="J36" s="148">
        <v>2</v>
      </c>
      <c r="K36" s="518"/>
      <c r="L36" s="482"/>
    </row>
    <row r="37" spans="2:12" ht="17.25" customHeight="1" x14ac:dyDescent="0.2">
      <c r="B37" s="478"/>
      <c r="C37" s="233" t="s">
        <v>224</v>
      </c>
      <c r="D37" s="234"/>
      <c r="E37" s="234"/>
      <c r="F37" s="234"/>
      <c r="G37" s="234"/>
      <c r="H37" s="234"/>
      <c r="I37" s="235"/>
      <c r="J37" s="236"/>
      <c r="K37" s="458"/>
      <c r="L37" s="482"/>
    </row>
    <row r="38" spans="2:12" ht="17.25" customHeight="1" x14ac:dyDescent="0.2">
      <c r="B38" s="478"/>
      <c r="C38" s="472" t="s">
        <v>289</v>
      </c>
      <c r="D38" s="473"/>
      <c r="E38" s="473"/>
      <c r="F38" s="473"/>
      <c r="G38" s="473"/>
      <c r="H38" s="474"/>
      <c r="I38" s="237">
        <v>0.6</v>
      </c>
      <c r="J38" s="238">
        <v>1</v>
      </c>
      <c r="K38" s="458"/>
      <c r="L38" s="482"/>
    </row>
    <row r="39" spans="2:12" ht="17.25" customHeight="1" x14ac:dyDescent="0.2">
      <c r="B39" s="478"/>
      <c r="C39" s="205" t="s">
        <v>292</v>
      </c>
      <c r="D39" s="206"/>
      <c r="E39" s="206"/>
      <c r="F39" s="206"/>
      <c r="G39" s="206"/>
      <c r="H39" s="239"/>
      <c r="I39" s="237">
        <v>0.45</v>
      </c>
      <c r="J39" s="240">
        <v>0.5</v>
      </c>
      <c r="K39" s="458"/>
      <c r="L39" s="482"/>
    </row>
    <row r="40" spans="2:12" ht="17.25" customHeight="1" thickBot="1" x14ac:dyDescent="0.25">
      <c r="B40" s="478"/>
      <c r="C40" s="494" t="s">
        <v>293</v>
      </c>
      <c r="D40" s="495"/>
      <c r="E40" s="495"/>
      <c r="F40" s="495"/>
      <c r="G40" s="495"/>
      <c r="H40" s="521"/>
      <c r="I40" s="201">
        <v>0.35</v>
      </c>
      <c r="J40" s="241">
        <v>0.5</v>
      </c>
      <c r="K40" s="459"/>
      <c r="L40" s="482"/>
    </row>
    <row r="41" spans="2:12" ht="15.75" x14ac:dyDescent="0.2">
      <c r="B41" s="478"/>
      <c r="C41" s="510" t="s">
        <v>225</v>
      </c>
      <c r="D41" s="511"/>
      <c r="E41" s="511"/>
      <c r="F41" s="511"/>
      <c r="G41" s="511"/>
      <c r="H41" s="511"/>
      <c r="I41" s="511"/>
      <c r="J41" s="511"/>
      <c r="K41" s="512"/>
      <c r="L41" s="482"/>
    </row>
    <row r="42" spans="2:12" ht="14.25" customHeight="1" x14ac:dyDescent="0.2">
      <c r="B42" s="478"/>
      <c r="C42" s="513" t="s">
        <v>211</v>
      </c>
      <c r="D42" s="514"/>
      <c r="E42" s="514"/>
      <c r="F42" s="514"/>
      <c r="G42" s="514"/>
      <c r="H42" s="515"/>
      <c r="I42" s="175" t="s">
        <v>212</v>
      </c>
      <c r="J42" s="516" t="s">
        <v>213</v>
      </c>
      <c r="K42" s="517"/>
      <c r="L42" s="482"/>
    </row>
    <row r="43" spans="2:12" ht="27.75" customHeight="1" x14ac:dyDescent="0.2">
      <c r="B43" s="478"/>
      <c r="C43" s="466" t="s">
        <v>226</v>
      </c>
      <c r="D43" s="467"/>
      <c r="E43" s="467"/>
      <c r="F43" s="467"/>
      <c r="G43" s="467"/>
      <c r="H43" s="467"/>
      <c r="I43" s="467"/>
      <c r="J43" s="468"/>
      <c r="K43" s="458">
        <f>SUM(J44:J47)</f>
        <v>20</v>
      </c>
      <c r="L43" s="482"/>
    </row>
    <row r="44" spans="2:12" ht="34.5" customHeight="1" x14ac:dyDescent="0.2">
      <c r="B44" s="478"/>
      <c r="C44" s="460" t="s">
        <v>227</v>
      </c>
      <c r="D44" s="461"/>
      <c r="E44" s="461"/>
      <c r="F44" s="461"/>
      <c r="G44" s="461"/>
      <c r="H44" s="462"/>
      <c r="I44" s="156">
        <v>0.03</v>
      </c>
      <c r="J44" s="157">
        <v>12</v>
      </c>
      <c r="K44" s="458"/>
      <c r="L44" s="482"/>
    </row>
    <row r="45" spans="2:12" ht="33.75" customHeight="1" x14ac:dyDescent="0.2">
      <c r="B45" s="478"/>
      <c r="C45" s="463" t="s">
        <v>228</v>
      </c>
      <c r="D45" s="464"/>
      <c r="E45" s="464"/>
      <c r="F45" s="464"/>
      <c r="G45" s="464"/>
      <c r="H45" s="465"/>
      <c r="I45" s="158">
        <v>0.01</v>
      </c>
      <c r="J45" s="159">
        <v>5</v>
      </c>
      <c r="K45" s="458"/>
      <c r="L45" s="482"/>
    </row>
    <row r="46" spans="2:12" x14ac:dyDescent="0.2">
      <c r="B46" s="478"/>
      <c r="C46" s="152" t="s">
        <v>224</v>
      </c>
      <c r="D46" s="160"/>
      <c r="E46" s="160"/>
      <c r="F46" s="160"/>
      <c r="G46" s="160"/>
      <c r="H46" s="160"/>
      <c r="I46" s="161"/>
      <c r="J46" s="162"/>
      <c r="K46" s="458"/>
      <c r="L46" s="482"/>
    </row>
    <row r="47" spans="2:12" ht="26.25" customHeight="1" thickBot="1" x14ac:dyDescent="0.25">
      <c r="B47" s="478"/>
      <c r="C47" s="469" t="s">
        <v>229</v>
      </c>
      <c r="D47" s="470"/>
      <c r="E47" s="470"/>
      <c r="F47" s="470"/>
      <c r="G47" s="470"/>
      <c r="H47" s="471"/>
      <c r="I47" s="163">
        <v>1</v>
      </c>
      <c r="J47" s="164">
        <v>3</v>
      </c>
      <c r="K47" s="459"/>
      <c r="L47" s="482"/>
    </row>
    <row r="48" spans="2:12" ht="15.75" x14ac:dyDescent="0.2">
      <c r="B48" s="478"/>
      <c r="C48" s="510" t="s">
        <v>230</v>
      </c>
      <c r="D48" s="511"/>
      <c r="E48" s="511"/>
      <c r="F48" s="511"/>
      <c r="G48" s="511"/>
      <c r="H48" s="511"/>
      <c r="I48" s="511"/>
      <c r="J48" s="511"/>
      <c r="K48" s="512"/>
      <c r="L48" s="482"/>
    </row>
    <row r="49" spans="2:12" ht="14.25" customHeight="1" x14ac:dyDescent="0.2">
      <c r="B49" s="478"/>
      <c r="C49" s="513" t="s">
        <v>211</v>
      </c>
      <c r="D49" s="514"/>
      <c r="E49" s="514"/>
      <c r="F49" s="514"/>
      <c r="G49" s="514"/>
      <c r="H49" s="515"/>
      <c r="I49" s="175" t="s">
        <v>212</v>
      </c>
      <c r="J49" s="516" t="s">
        <v>213</v>
      </c>
      <c r="K49" s="517"/>
      <c r="L49" s="482"/>
    </row>
    <row r="50" spans="2:12" ht="15" customHeight="1" x14ac:dyDescent="0.2">
      <c r="B50" s="478"/>
      <c r="C50" s="455" t="s">
        <v>231</v>
      </c>
      <c r="D50" s="456"/>
      <c r="E50" s="456"/>
      <c r="F50" s="456"/>
      <c r="G50" s="456"/>
      <c r="H50" s="456"/>
      <c r="I50" s="143"/>
      <c r="J50" s="151"/>
      <c r="K50" s="457">
        <f>SUM(J51:J56)</f>
        <v>35</v>
      </c>
      <c r="L50" s="482"/>
    </row>
    <row r="51" spans="2:12" ht="38.25" customHeight="1" x14ac:dyDescent="0.2">
      <c r="B51" s="478"/>
      <c r="C51" s="460" t="s">
        <v>232</v>
      </c>
      <c r="D51" s="461"/>
      <c r="E51" s="461"/>
      <c r="F51" s="461"/>
      <c r="G51" s="461"/>
      <c r="H51" s="462"/>
      <c r="I51" s="156">
        <v>0.6</v>
      </c>
      <c r="J51" s="157">
        <v>10</v>
      </c>
      <c r="K51" s="458"/>
      <c r="L51" s="482"/>
    </row>
    <row r="52" spans="2:12" ht="38.25" customHeight="1" x14ac:dyDescent="0.2">
      <c r="B52" s="478"/>
      <c r="C52" s="463" t="s">
        <v>233</v>
      </c>
      <c r="D52" s="464"/>
      <c r="E52" s="464"/>
      <c r="F52" s="464"/>
      <c r="G52" s="464"/>
      <c r="H52" s="465"/>
      <c r="I52" s="158">
        <v>0.15</v>
      </c>
      <c r="J52" s="159">
        <v>15</v>
      </c>
      <c r="K52" s="458"/>
      <c r="L52" s="482"/>
    </row>
    <row r="53" spans="2:12" x14ac:dyDescent="0.2">
      <c r="B53" s="478"/>
      <c r="C53" s="455" t="s">
        <v>234</v>
      </c>
      <c r="D53" s="456"/>
      <c r="E53" s="456"/>
      <c r="F53" s="456"/>
      <c r="G53" s="456"/>
      <c r="H53" s="456"/>
      <c r="I53" s="165"/>
      <c r="J53" s="166"/>
      <c r="K53" s="458"/>
      <c r="L53" s="482"/>
    </row>
    <row r="54" spans="2:12" ht="30.75" customHeight="1" x14ac:dyDescent="0.2">
      <c r="B54" s="478"/>
      <c r="C54" s="463" t="s">
        <v>235</v>
      </c>
      <c r="D54" s="464"/>
      <c r="E54" s="464"/>
      <c r="F54" s="464"/>
      <c r="G54" s="464"/>
      <c r="H54" s="465"/>
      <c r="I54" s="167" t="s">
        <v>236</v>
      </c>
      <c r="J54" s="148">
        <v>5</v>
      </c>
      <c r="K54" s="458"/>
      <c r="L54" s="482"/>
    </row>
    <row r="55" spans="2:12" x14ac:dyDescent="0.2">
      <c r="B55" s="478"/>
      <c r="C55" s="455" t="s">
        <v>237</v>
      </c>
      <c r="D55" s="456"/>
      <c r="E55" s="456"/>
      <c r="F55" s="456"/>
      <c r="G55" s="456"/>
      <c r="H55" s="456"/>
      <c r="I55" s="168"/>
      <c r="J55" s="169"/>
      <c r="K55" s="458"/>
      <c r="L55" s="482"/>
    </row>
    <row r="56" spans="2:12" ht="35.25" customHeight="1" thickBot="1" x14ac:dyDescent="0.25">
      <c r="B56" s="478"/>
      <c r="C56" s="452" t="s">
        <v>238</v>
      </c>
      <c r="D56" s="453"/>
      <c r="E56" s="453"/>
      <c r="F56" s="453"/>
      <c r="G56" s="453"/>
      <c r="H56" s="454"/>
      <c r="I56" s="164" t="s">
        <v>236</v>
      </c>
      <c r="J56" s="150">
        <v>5</v>
      </c>
      <c r="K56" s="459"/>
      <c r="L56" s="482"/>
    </row>
    <row r="57" spans="2:12" ht="15.75" x14ac:dyDescent="0.2">
      <c r="B57" s="478"/>
      <c r="C57" s="510" t="s">
        <v>239</v>
      </c>
      <c r="D57" s="511"/>
      <c r="E57" s="511"/>
      <c r="F57" s="511"/>
      <c r="G57" s="511"/>
      <c r="H57" s="511"/>
      <c r="I57" s="511"/>
      <c r="J57" s="511"/>
      <c r="K57" s="512"/>
      <c r="L57" s="482"/>
    </row>
    <row r="58" spans="2:12" ht="14.25" customHeight="1" x14ac:dyDescent="0.2">
      <c r="B58" s="478"/>
      <c r="C58" s="513" t="s">
        <v>211</v>
      </c>
      <c r="D58" s="514"/>
      <c r="E58" s="514"/>
      <c r="F58" s="514"/>
      <c r="G58" s="514"/>
      <c r="H58" s="515"/>
      <c r="I58" s="175" t="s">
        <v>212</v>
      </c>
      <c r="J58" s="516" t="s">
        <v>213</v>
      </c>
      <c r="K58" s="517"/>
      <c r="L58" s="482"/>
    </row>
    <row r="59" spans="2:12" ht="35.25" customHeight="1" thickBot="1" x14ac:dyDescent="0.25">
      <c r="B59" s="478"/>
      <c r="C59" s="452" t="s">
        <v>240</v>
      </c>
      <c r="D59" s="453"/>
      <c r="E59" s="453"/>
      <c r="F59" s="453"/>
      <c r="G59" s="453"/>
      <c r="H59" s="454"/>
      <c r="I59" s="163" t="s">
        <v>236</v>
      </c>
      <c r="J59" s="170">
        <v>2</v>
      </c>
      <c r="K59" s="171">
        <f>J59</f>
        <v>2</v>
      </c>
      <c r="L59" s="482"/>
    </row>
    <row r="60" spans="2:12" ht="21" customHeight="1" thickBot="1" x14ac:dyDescent="0.25">
      <c r="C60" s="172"/>
      <c r="D60" s="172"/>
      <c r="E60" s="172"/>
      <c r="F60" s="172"/>
      <c r="G60" s="172"/>
      <c r="H60" s="172"/>
      <c r="I60" s="172"/>
      <c r="J60" s="172"/>
      <c r="K60" s="278">
        <f>K59+K50+K43+K28+K17+K6</f>
        <v>110</v>
      </c>
    </row>
    <row r="61" spans="2:12" x14ac:dyDescent="0.2">
      <c r="C61" s="174"/>
      <c r="D61" s="174"/>
      <c r="E61" s="174"/>
      <c r="F61" s="174"/>
      <c r="G61" s="174"/>
      <c r="H61" s="174"/>
      <c r="I61" s="174"/>
      <c r="J61" s="174"/>
      <c r="K61" s="174"/>
    </row>
    <row r="62" spans="2:12" x14ac:dyDescent="0.2">
      <c r="C62" s="174"/>
      <c r="D62" s="174"/>
      <c r="E62" s="174"/>
      <c r="F62" s="174"/>
      <c r="G62" s="174"/>
      <c r="H62" s="174"/>
      <c r="I62" s="174"/>
      <c r="J62" s="174"/>
      <c r="K62" s="174"/>
    </row>
    <row r="63" spans="2:12" x14ac:dyDescent="0.2">
      <c r="C63" s="174"/>
      <c r="D63" s="174"/>
      <c r="E63" s="174"/>
      <c r="F63" s="174"/>
      <c r="G63" s="174"/>
      <c r="H63" s="174"/>
      <c r="I63" s="174"/>
      <c r="J63" s="174"/>
      <c r="K63" s="174"/>
    </row>
    <row r="64" spans="2:12" x14ac:dyDescent="0.2">
      <c r="C64" s="174"/>
      <c r="D64" s="174"/>
      <c r="E64" s="174"/>
      <c r="F64" s="174"/>
      <c r="G64" s="174"/>
      <c r="H64" s="174"/>
      <c r="I64" s="174"/>
      <c r="J64" s="174"/>
      <c r="K64" s="174"/>
    </row>
    <row r="65" spans="3:11" x14ac:dyDescent="0.2">
      <c r="C65" s="174"/>
      <c r="D65" s="174"/>
      <c r="E65" s="174"/>
      <c r="F65" s="174"/>
      <c r="G65" s="174"/>
      <c r="H65" s="174"/>
      <c r="I65" s="174"/>
      <c r="J65" s="174"/>
      <c r="K65" s="174"/>
    </row>
    <row r="66" spans="3:11" x14ac:dyDescent="0.2">
      <c r="C66" s="174"/>
      <c r="D66" s="174"/>
      <c r="E66" s="174"/>
      <c r="F66" s="174"/>
      <c r="G66" s="174"/>
      <c r="H66" s="174"/>
      <c r="I66" s="174"/>
      <c r="J66" s="174"/>
      <c r="K66" s="174"/>
    </row>
    <row r="67" spans="3:11" x14ac:dyDescent="0.2">
      <c r="C67" s="276" t="s">
        <v>312</v>
      </c>
      <c r="D67" s="276"/>
      <c r="E67" s="276"/>
      <c r="F67" s="174"/>
      <c r="G67" s="174"/>
      <c r="H67" s="174"/>
      <c r="I67" s="174"/>
      <c r="J67" s="174"/>
      <c r="K67" s="174"/>
    </row>
    <row r="68" spans="3:11" x14ac:dyDescent="0.2">
      <c r="C68" s="275"/>
      <c r="D68" s="275"/>
      <c r="E68" s="275"/>
      <c r="F68" s="275"/>
      <c r="G68" s="275"/>
      <c r="H68" s="275"/>
      <c r="I68" s="275"/>
      <c r="J68" s="275"/>
      <c r="K68" s="275"/>
    </row>
  </sheetData>
  <mergeCells count="60">
    <mergeCell ref="K50:K56"/>
    <mergeCell ref="C51:H51"/>
    <mergeCell ref="C52:H52"/>
    <mergeCell ref="C53:H53"/>
    <mergeCell ref="C54:H54"/>
    <mergeCell ref="C55:H55"/>
    <mergeCell ref="C56:H56"/>
    <mergeCell ref="C57:K57"/>
    <mergeCell ref="C58:H58"/>
    <mergeCell ref="J58:K58"/>
    <mergeCell ref="C59:H59"/>
    <mergeCell ref="C41:K41"/>
    <mergeCell ref="C42:H42"/>
    <mergeCell ref="J42:K42"/>
    <mergeCell ref="C43:J43"/>
    <mergeCell ref="K43:K47"/>
    <mergeCell ref="C44:H44"/>
    <mergeCell ref="C45:H45"/>
    <mergeCell ref="C47:H47"/>
    <mergeCell ref="C48:K48"/>
    <mergeCell ref="C49:H49"/>
    <mergeCell ref="J49:K49"/>
    <mergeCell ref="C50:H50"/>
    <mergeCell ref="C26:K26"/>
    <mergeCell ref="C27:H27"/>
    <mergeCell ref="J27:K27"/>
    <mergeCell ref="K28:K40"/>
    <mergeCell ref="C29:H29"/>
    <mergeCell ref="C30:H30"/>
    <mergeCell ref="C35:H35"/>
    <mergeCell ref="C36:H36"/>
    <mergeCell ref="C38:H38"/>
    <mergeCell ref="C40:H40"/>
    <mergeCell ref="C14:H14"/>
    <mergeCell ref="C15:K15"/>
    <mergeCell ref="C16:H16"/>
    <mergeCell ref="J16:K16"/>
    <mergeCell ref="K17:K25"/>
    <mergeCell ref="C18:H18"/>
    <mergeCell ref="C19:H19"/>
    <mergeCell ref="C21:H21"/>
    <mergeCell ref="C22:H22"/>
    <mergeCell ref="C24:H24"/>
    <mergeCell ref="C25:H25"/>
    <mergeCell ref="C13:E13"/>
    <mergeCell ref="C2:K2"/>
    <mergeCell ref="B3:B59"/>
    <mergeCell ref="C3:K3"/>
    <mergeCell ref="L3:L59"/>
    <mergeCell ref="C4:K4"/>
    <mergeCell ref="C5:H5"/>
    <mergeCell ref="J5:K5"/>
    <mergeCell ref="C6:E6"/>
    <mergeCell ref="K6:K14"/>
    <mergeCell ref="C7:H7"/>
    <mergeCell ref="C8:H8"/>
    <mergeCell ref="C9:E9"/>
    <mergeCell ref="C10:H10"/>
    <mergeCell ref="C11:H11"/>
    <mergeCell ref="C12:H12"/>
  </mergeCells>
  <hyperlinks>
    <hyperlink ref="C67" r:id="rId1" display="naama@beedynamix.com" xr:uid="{8DBEFB84-2CEB-48F8-B8E1-4456212B3E61}"/>
  </hyperlinks>
  <printOptions horizontalCentered="1"/>
  <pageMargins left="0.31496062992125984" right="0.31496062992125984" top="0.35433070866141736" bottom="0.35433070866141736" header="0.31496062992125984" footer="0.31496062992125984"/>
  <pageSetup paperSize="9" orientation="portrait" r:id="rId2"/>
  <headerFooter>
    <oddFooter>Page &amp;P of &amp;N</oddFooter>
  </headerFooter>
  <rowBreaks count="1" manualBreakCount="1">
    <brk id="40" max="16383" man="1"/>
  </rowBreaks>
  <drawing r:id="rId3"/>
  <pictur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F5D20-83F8-4350-ABA3-D22F88DCBCCA}">
  <sheetPr>
    <tabColor theme="9" tint="-0.499984740745262"/>
  </sheetPr>
  <dimension ref="B1:L80"/>
  <sheetViews>
    <sheetView showGridLines="0" zoomScaleNormal="100" workbookViewId="0">
      <selection activeCell="N7" sqref="N7"/>
    </sheetView>
  </sheetViews>
  <sheetFormatPr defaultRowHeight="14.25" x14ac:dyDescent="0.2"/>
  <cols>
    <col min="1" max="1" width="22.42578125" style="125" customWidth="1"/>
    <col min="2" max="2" width="9.7109375" style="279" customWidth="1"/>
    <col min="3" max="8" width="10.85546875" style="125" customWidth="1"/>
    <col min="9" max="9" width="7.28515625" style="125" customWidth="1"/>
    <col min="10" max="10" width="7.7109375" style="125" customWidth="1"/>
    <col min="11" max="11" width="6.85546875" style="125" customWidth="1"/>
    <col min="12" max="12" width="9.42578125" style="279" customWidth="1"/>
    <col min="13" max="13" width="6.5703125" style="125" customWidth="1"/>
    <col min="14" max="16384" width="9.140625" style="125"/>
  </cols>
  <sheetData>
    <row r="1" spans="2:12" ht="6" customHeight="1" thickBot="1" x14ac:dyDescent="0.25">
      <c r="C1" s="283"/>
      <c r="D1" s="283"/>
      <c r="E1" s="283"/>
      <c r="F1" s="283"/>
      <c r="G1" s="283"/>
      <c r="H1" s="283"/>
      <c r="I1" s="283"/>
      <c r="J1" s="283"/>
      <c r="K1" s="283"/>
    </row>
    <row r="2" spans="2:12" ht="23.25" customHeight="1" thickBot="1" x14ac:dyDescent="0.25">
      <c r="B2" s="522" t="s">
        <v>297</v>
      </c>
      <c r="C2" s="475" t="s">
        <v>241</v>
      </c>
      <c r="D2" s="476"/>
      <c r="E2" s="476"/>
      <c r="F2" s="476"/>
      <c r="G2" s="476"/>
      <c r="H2" s="476"/>
      <c r="I2" s="476"/>
      <c r="J2" s="476"/>
      <c r="K2" s="477"/>
      <c r="L2" s="523" t="s">
        <v>297</v>
      </c>
    </row>
    <row r="3" spans="2:12" ht="19.5" customHeight="1" thickBot="1" x14ac:dyDescent="0.25">
      <c r="B3" s="522"/>
      <c r="C3" s="507" t="s">
        <v>183</v>
      </c>
      <c r="D3" s="508"/>
      <c r="E3" s="508"/>
      <c r="F3" s="508"/>
      <c r="G3" s="508"/>
      <c r="H3" s="508"/>
      <c r="I3" s="508"/>
      <c r="J3" s="508"/>
      <c r="K3" s="509"/>
      <c r="L3" s="523"/>
    </row>
    <row r="4" spans="2:12" ht="15.75" x14ac:dyDescent="0.2">
      <c r="B4" s="522"/>
      <c r="C4" s="510" t="s">
        <v>243</v>
      </c>
      <c r="D4" s="511"/>
      <c r="E4" s="511"/>
      <c r="F4" s="511"/>
      <c r="G4" s="511"/>
      <c r="H4" s="511"/>
      <c r="I4" s="511"/>
      <c r="J4" s="511"/>
      <c r="K4" s="512"/>
      <c r="L4" s="523"/>
    </row>
    <row r="5" spans="2:12" ht="14.25" customHeight="1" x14ac:dyDescent="0.2">
      <c r="B5" s="522"/>
      <c r="C5" s="513" t="s">
        <v>211</v>
      </c>
      <c r="D5" s="514"/>
      <c r="E5" s="514"/>
      <c r="F5" s="514"/>
      <c r="G5" s="514"/>
      <c r="H5" s="515"/>
      <c r="I5" s="175" t="s">
        <v>212</v>
      </c>
      <c r="J5" s="516" t="s">
        <v>213</v>
      </c>
      <c r="K5" s="517"/>
      <c r="L5" s="523"/>
    </row>
    <row r="6" spans="2:12" ht="15" customHeight="1" x14ac:dyDescent="0.2">
      <c r="B6" s="522"/>
      <c r="C6" s="502" t="s">
        <v>201</v>
      </c>
      <c r="D6" s="503"/>
      <c r="E6" s="503"/>
      <c r="F6" s="177"/>
      <c r="G6" s="177"/>
      <c r="H6" s="177"/>
      <c r="I6" s="179"/>
      <c r="J6" s="180"/>
      <c r="K6" s="457">
        <f>SUM(J7:J15)</f>
        <v>30</v>
      </c>
      <c r="L6" s="523"/>
    </row>
    <row r="7" spans="2:12" ht="21" customHeight="1" x14ac:dyDescent="0.2">
      <c r="B7" s="522"/>
      <c r="C7" s="499" t="s">
        <v>244</v>
      </c>
      <c r="D7" s="500"/>
      <c r="E7" s="500"/>
      <c r="F7" s="500"/>
      <c r="G7" s="500"/>
      <c r="H7" s="501"/>
      <c r="I7" s="131">
        <v>0.25</v>
      </c>
      <c r="J7" s="132">
        <v>5</v>
      </c>
      <c r="K7" s="458"/>
      <c r="L7" s="523"/>
    </row>
    <row r="8" spans="2:12" ht="21" customHeight="1" x14ac:dyDescent="0.2">
      <c r="B8" s="522"/>
      <c r="C8" s="499" t="s">
        <v>245</v>
      </c>
      <c r="D8" s="500"/>
      <c r="E8" s="500"/>
      <c r="F8" s="500"/>
      <c r="G8" s="500"/>
      <c r="H8" s="501"/>
      <c r="I8" s="133">
        <v>0.1</v>
      </c>
      <c r="J8" s="132">
        <v>2</v>
      </c>
      <c r="K8" s="458"/>
      <c r="L8" s="523"/>
    </row>
    <row r="9" spans="2:12" x14ac:dyDescent="0.2">
      <c r="B9" s="522"/>
      <c r="C9" s="502" t="s">
        <v>204</v>
      </c>
      <c r="D9" s="503"/>
      <c r="E9" s="503"/>
      <c r="F9" s="177"/>
      <c r="G9" s="177"/>
      <c r="H9" s="177"/>
      <c r="I9" s="176"/>
      <c r="J9" s="136"/>
      <c r="K9" s="458"/>
      <c r="L9" s="523"/>
    </row>
    <row r="10" spans="2:12" ht="21" customHeight="1" x14ac:dyDescent="0.2">
      <c r="B10" s="522"/>
      <c r="C10" s="499" t="s">
        <v>205</v>
      </c>
      <c r="D10" s="500"/>
      <c r="E10" s="500"/>
      <c r="F10" s="500"/>
      <c r="G10" s="500"/>
      <c r="H10" s="501"/>
      <c r="I10" s="133">
        <v>0.25</v>
      </c>
      <c r="J10" s="132">
        <v>5</v>
      </c>
      <c r="K10" s="458"/>
      <c r="L10" s="523"/>
    </row>
    <row r="11" spans="2:12" ht="21" customHeight="1" x14ac:dyDescent="0.2">
      <c r="B11" s="522"/>
      <c r="C11" s="499" t="s">
        <v>246</v>
      </c>
      <c r="D11" s="500"/>
      <c r="E11" s="500"/>
      <c r="F11" s="500"/>
      <c r="G11" s="500"/>
      <c r="H11" s="501"/>
      <c r="I11" s="133">
        <v>0.1</v>
      </c>
      <c r="J11" s="132">
        <v>2</v>
      </c>
      <c r="K11" s="458"/>
      <c r="L11" s="523"/>
    </row>
    <row r="12" spans="2:12" ht="38.25" customHeight="1" x14ac:dyDescent="0.2">
      <c r="B12" s="522"/>
      <c r="C12" s="504" t="s">
        <v>247</v>
      </c>
      <c r="D12" s="505"/>
      <c r="E12" s="505"/>
      <c r="F12" s="505"/>
      <c r="G12" s="505"/>
      <c r="H12" s="506"/>
      <c r="I12" s="181">
        <v>2.5000000000000001E-2</v>
      </c>
      <c r="J12" s="182">
        <v>4</v>
      </c>
      <c r="K12" s="458"/>
      <c r="L12" s="523"/>
    </row>
    <row r="13" spans="2:12" ht="22.5" customHeight="1" x14ac:dyDescent="0.2">
      <c r="B13" s="522"/>
      <c r="C13" s="499" t="s">
        <v>248</v>
      </c>
      <c r="D13" s="500"/>
      <c r="E13" s="500"/>
      <c r="F13" s="500"/>
      <c r="G13" s="500"/>
      <c r="H13" s="501"/>
      <c r="I13" s="133">
        <v>0.02</v>
      </c>
      <c r="J13" s="132">
        <v>2</v>
      </c>
      <c r="K13" s="458"/>
      <c r="L13" s="523"/>
    </row>
    <row r="14" spans="2:12" x14ac:dyDescent="0.2">
      <c r="B14" s="522"/>
      <c r="C14" s="502" t="s">
        <v>208</v>
      </c>
      <c r="D14" s="503"/>
      <c r="E14" s="503"/>
      <c r="F14" s="177"/>
      <c r="G14" s="177"/>
      <c r="H14" s="177"/>
      <c r="I14" s="179"/>
      <c r="J14" s="136"/>
      <c r="K14" s="458"/>
      <c r="L14" s="523"/>
    </row>
    <row r="15" spans="2:12" ht="18.75" customHeight="1" thickBot="1" x14ac:dyDescent="0.25">
      <c r="B15" s="522"/>
      <c r="C15" s="463" t="s">
        <v>209</v>
      </c>
      <c r="D15" s="464"/>
      <c r="E15" s="464"/>
      <c r="F15" s="464"/>
      <c r="G15" s="464"/>
      <c r="H15" s="465"/>
      <c r="I15" s="183"/>
      <c r="J15" s="132">
        <v>10</v>
      </c>
      <c r="K15" s="458"/>
      <c r="L15" s="523"/>
    </row>
    <row r="16" spans="2:12" ht="15.75" x14ac:dyDescent="0.2">
      <c r="B16" s="522"/>
      <c r="C16" s="510" t="s">
        <v>249</v>
      </c>
      <c r="D16" s="511"/>
      <c r="E16" s="511"/>
      <c r="F16" s="511"/>
      <c r="G16" s="511"/>
      <c r="H16" s="511"/>
      <c r="I16" s="511"/>
      <c r="J16" s="511"/>
      <c r="K16" s="512"/>
      <c r="L16" s="523"/>
    </row>
    <row r="17" spans="2:12" ht="15" customHeight="1" x14ac:dyDescent="0.2">
      <c r="B17" s="522"/>
      <c r="C17" s="513" t="s">
        <v>211</v>
      </c>
      <c r="D17" s="514"/>
      <c r="E17" s="514"/>
      <c r="F17" s="514"/>
      <c r="G17" s="514"/>
      <c r="H17" s="515"/>
      <c r="I17" s="184" t="s">
        <v>212</v>
      </c>
      <c r="J17" s="516" t="s">
        <v>213</v>
      </c>
      <c r="K17" s="517"/>
      <c r="L17" s="523"/>
    </row>
    <row r="18" spans="2:12" ht="15" x14ac:dyDescent="0.25">
      <c r="B18" s="522"/>
      <c r="C18" s="185" t="s">
        <v>250</v>
      </c>
      <c r="D18" s="186"/>
      <c r="E18" s="186"/>
      <c r="F18" s="187"/>
      <c r="G18" s="187"/>
      <c r="H18" s="187"/>
      <c r="I18" s="188"/>
      <c r="J18" s="189"/>
      <c r="K18" s="457">
        <f>SUM(J19:J26)</f>
        <v>11</v>
      </c>
      <c r="L18" s="523"/>
    </row>
    <row r="19" spans="2:12" ht="24" customHeight="1" x14ac:dyDescent="0.2">
      <c r="B19" s="522"/>
      <c r="C19" s="463" t="s">
        <v>298</v>
      </c>
      <c r="D19" s="464"/>
      <c r="E19" s="464"/>
      <c r="F19" s="464"/>
      <c r="G19" s="464"/>
      <c r="H19" s="465"/>
      <c r="I19" s="145">
        <v>0.5</v>
      </c>
      <c r="J19" s="146">
        <v>4</v>
      </c>
      <c r="K19" s="458"/>
      <c r="L19" s="523"/>
    </row>
    <row r="20" spans="2:12" ht="25.5" customHeight="1" x14ac:dyDescent="0.2">
      <c r="B20" s="522"/>
      <c r="C20" s="463" t="s">
        <v>299</v>
      </c>
      <c r="D20" s="464"/>
      <c r="E20" s="464"/>
      <c r="F20" s="464"/>
      <c r="G20" s="464"/>
      <c r="H20" s="465"/>
      <c r="I20" s="145">
        <v>0.25</v>
      </c>
      <c r="J20" s="146">
        <v>2</v>
      </c>
      <c r="K20" s="458"/>
      <c r="L20" s="523"/>
    </row>
    <row r="21" spans="2:12" x14ac:dyDescent="0.2">
      <c r="B21" s="522"/>
      <c r="C21" s="141" t="s">
        <v>255</v>
      </c>
      <c r="D21" s="190"/>
      <c r="E21" s="190"/>
      <c r="F21" s="190"/>
      <c r="G21" s="190"/>
      <c r="H21" s="190"/>
      <c r="I21" s="191"/>
      <c r="J21" s="192"/>
      <c r="K21" s="458"/>
      <c r="L21" s="523"/>
    </row>
    <row r="22" spans="2:12" ht="22.5" customHeight="1" x14ac:dyDescent="0.2">
      <c r="B22" s="522"/>
      <c r="C22" s="193" t="s">
        <v>215</v>
      </c>
      <c r="D22" s="190"/>
      <c r="E22" s="190"/>
      <c r="F22" s="190"/>
      <c r="G22" s="190"/>
      <c r="H22" s="190"/>
      <c r="I22" s="145">
        <v>0.6</v>
      </c>
      <c r="J22" s="146">
        <v>2</v>
      </c>
      <c r="K22" s="458"/>
      <c r="L22" s="523"/>
    </row>
    <row r="23" spans="2:12" ht="22.5" customHeight="1" x14ac:dyDescent="0.2">
      <c r="B23" s="522"/>
      <c r="C23" s="193" t="s">
        <v>216</v>
      </c>
      <c r="D23" s="190"/>
      <c r="E23" s="190"/>
      <c r="F23" s="190"/>
      <c r="G23" s="190"/>
      <c r="H23" s="190"/>
      <c r="I23" s="145">
        <v>0.3</v>
      </c>
      <c r="J23" s="146">
        <v>1</v>
      </c>
      <c r="K23" s="458"/>
      <c r="L23" s="523"/>
    </row>
    <row r="24" spans="2:12" x14ac:dyDescent="0.2">
      <c r="B24" s="522"/>
      <c r="C24" s="204" t="s">
        <v>224</v>
      </c>
      <c r="D24" s="226"/>
      <c r="E24" s="226"/>
      <c r="F24" s="226"/>
      <c r="G24" s="226"/>
      <c r="H24" s="226"/>
      <c r="I24" s="194"/>
      <c r="J24" s="144"/>
      <c r="K24" s="458"/>
      <c r="L24" s="523"/>
    </row>
    <row r="25" spans="2:12" ht="22.5" customHeight="1" x14ac:dyDescent="0.2">
      <c r="B25" s="522"/>
      <c r="C25" s="487" t="s">
        <v>287</v>
      </c>
      <c r="D25" s="488"/>
      <c r="E25" s="488"/>
      <c r="F25" s="488"/>
      <c r="G25" s="488"/>
      <c r="H25" s="489"/>
      <c r="I25" s="137">
        <v>0.7</v>
      </c>
      <c r="J25" s="148">
        <v>1</v>
      </c>
      <c r="K25" s="458"/>
      <c r="L25" s="523"/>
    </row>
    <row r="26" spans="2:12" ht="24" customHeight="1" thickBot="1" x14ac:dyDescent="0.25">
      <c r="B26" s="522"/>
      <c r="C26" s="469" t="s">
        <v>216</v>
      </c>
      <c r="D26" s="470"/>
      <c r="E26" s="470"/>
      <c r="F26" s="470"/>
      <c r="G26" s="470"/>
      <c r="H26" s="471"/>
      <c r="I26" s="137">
        <v>0.4</v>
      </c>
      <c r="J26" s="148">
        <v>1</v>
      </c>
      <c r="K26" s="458"/>
      <c r="L26" s="523"/>
    </row>
    <row r="27" spans="2:12" ht="15.75" x14ac:dyDescent="0.2">
      <c r="B27" s="522"/>
      <c r="C27" s="510" t="s">
        <v>258</v>
      </c>
      <c r="D27" s="511"/>
      <c r="E27" s="511"/>
      <c r="F27" s="511"/>
      <c r="G27" s="511"/>
      <c r="H27" s="511"/>
      <c r="I27" s="511"/>
      <c r="J27" s="511"/>
      <c r="K27" s="512"/>
      <c r="L27" s="523"/>
    </row>
    <row r="28" spans="2:12" x14ac:dyDescent="0.2">
      <c r="B28" s="522"/>
      <c r="C28" s="513" t="s">
        <v>211</v>
      </c>
      <c r="D28" s="514"/>
      <c r="E28" s="514"/>
      <c r="F28" s="514"/>
      <c r="G28" s="514"/>
      <c r="H28" s="515"/>
      <c r="I28" s="175" t="s">
        <v>212</v>
      </c>
      <c r="J28" s="524" t="s">
        <v>213</v>
      </c>
      <c r="K28" s="525"/>
      <c r="L28" s="523"/>
    </row>
    <row r="29" spans="2:12" ht="15" customHeight="1" x14ac:dyDescent="0.2">
      <c r="B29" s="522"/>
      <c r="C29" s="141" t="s">
        <v>288</v>
      </c>
      <c r="D29" s="142"/>
      <c r="E29" s="142"/>
      <c r="F29" s="142"/>
      <c r="G29" s="142"/>
      <c r="H29" s="142"/>
      <c r="I29" s="194"/>
      <c r="J29" s="147"/>
      <c r="K29" s="203"/>
      <c r="L29" s="523"/>
    </row>
    <row r="30" spans="2:12" ht="21" customHeight="1" x14ac:dyDescent="0.2">
      <c r="B30" s="522"/>
      <c r="C30" s="463" t="s">
        <v>289</v>
      </c>
      <c r="D30" s="464"/>
      <c r="E30" s="464"/>
      <c r="F30" s="464"/>
      <c r="G30" s="464"/>
      <c r="H30" s="464"/>
      <c r="I30" s="137">
        <v>0.5</v>
      </c>
      <c r="J30" s="148">
        <v>4</v>
      </c>
      <c r="K30" s="457">
        <f>SUM(J30:J41)</f>
        <v>15</v>
      </c>
      <c r="L30" s="523"/>
    </row>
    <row r="31" spans="2:12" ht="23.25" customHeight="1" x14ac:dyDescent="0.2">
      <c r="B31" s="522"/>
      <c r="C31" s="460" t="s">
        <v>290</v>
      </c>
      <c r="D31" s="461"/>
      <c r="E31" s="461"/>
      <c r="F31" s="461"/>
      <c r="G31" s="461"/>
      <c r="H31" s="461"/>
      <c r="I31" s="145">
        <v>0.35</v>
      </c>
      <c r="J31" s="146">
        <v>3</v>
      </c>
      <c r="K31" s="458"/>
      <c r="L31" s="523"/>
    </row>
    <row r="32" spans="2:12" ht="13.5" customHeight="1" x14ac:dyDescent="0.2">
      <c r="B32" s="522"/>
      <c r="C32" s="141" t="s">
        <v>291</v>
      </c>
      <c r="D32" s="142"/>
      <c r="E32" s="142"/>
      <c r="F32" s="142"/>
      <c r="G32" s="142"/>
      <c r="H32" s="142"/>
      <c r="I32" s="194"/>
      <c r="J32" s="144"/>
      <c r="K32" s="458"/>
      <c r="L32" s="523"/>
    </row>
    <row r="33" spans="2:12" ht="21" customHeight="1" x14ac:dyDescent="0.2">
      <c r="B33" s="522"/>
      <c r="C33" s="460" t="s">
        <v>292</v>
      </c>
      <c r="D33" s="461"/>
      <c r="E33" s="461"/>
      <c r="F33" s="461"/>
      <c r="G33" s="461"/>
      <c r="H33" s="461"/>
      <c r="I33" s="145">
        <v>0.35</v>
      </c>
      <c r="J33" s="146">
        <v>2</v>
      </c>
      <c r="K33" s="458"/>
      <c r="L33" s="523"/>
    </row>
    <row r="34" spans="2:12" ht="21" customHeight="1" x14ac:dyDescent="0.2">
      <c r="B34" s="522"/>
      <c r="C34" s="460" t="s">
        <v>293</v>
      </c>
      <c r="D34" s="461"/>
      <c r="E34" s="461"/>
      <c r="F34" s="461"/>
      <c r="G34" s="461"/>
      <c r="H34" s="461"/>
      <c r="I34" s="145">
        <v>0.18</v>
      </c>
      <c r="J34" s="146">
        <v>1</v>
      </c>
      <c r="K34" s="458"/>
      <c r="L34" s="523"/>
    </row>
    <row r="35" spans="2:12" ht="13.5" customHeight="1" x14ac:dyDescent="0.2">
      <c r="B35" s="522"/>
      <c r="C35" s="141" t="s">
        <v>294</v>
      </c>
      <c r="D35" s="142"/>
      <c r="E35" s="142"/>
      <c r="F35" s="142"/>
      <c r="G35" s="142"/>
      <c r="H35" s="142"/>
      <c r="I35" s="147"/>
      <c r="J35" s="151"/>
      <c r="K35" s="458"/>
      <c r="L35" s="523"/>
    </row>
    <row r="36" spans="2:12" ht="21" customHeight="1" x14ac:dyDescent="0.2">
      <c r="B36" s="522"/>
      <c r="C36" s="460" t="s">
        <v>295</v>
      </c>
      <c r="D36" s="461"/>
      <c r="E36" s="461"/>
      <c r="F36" s="461"/>
      <c r="G36" s="461"/>
      <c r="H36" s="461"/>
      <c r="I36" s="145">
        <v>0.3</v>
      </c>
      <c r="J36" s="146">
        <v>1</v>
      </c>
      <c r="K36" s="458"/>
      <c r="L36" s="523"/>
    </row>
    <row r="37" spans="2:12" ht="21" customHeight="1" x14ac:dyDescent="0.2">
      <c r="B37" s="522"/>
      <c r="C37" s="460" t="s">
        <v>296</v>
      </c>
      <c r="D37" s="461"/>
      <c r="E37" s="461"/>
      <c r="F37" s="461"/>
      <c r="G37" s="461"/>
      <c r="H37" s="461"/>
      <c r="I37" s="145">
        <v>0.4</v>
      </c>
      <c r="J37" s="146">
        <v>2</v>
      </c>
      <c r="K37" s="458"/>
      <c r="L37" s="523"/>
    </row>
    <row r="38" spans="2:12" x14ac:dyDescent="0.2">
      <c r="B38" s="522"/>
      <c r="C38" s="204" t="s">
        <v>224</v>
      </c>
      <c r="D38" s="226"/>
      <c r="E38" s="226"/>
      <c r="F38" s="226"/>
      <c r="G38" s="226"/>
      <c r="H38" s="226"/>
      <c r="I38" s="147"/>
      <c r="J38" s="151"/>
      <c r="K38" s="458"/>
      <c r="L38" s="523"/>
    </row>
    <row r="39" spans="2:12" ht="17.25" customHeight="1" x14ac:dyDescent="0.2">
      <c r="B39" s="522"/>
      <c r="C39" s="472" t="s">
        <v>289</v>
      </c>
      <c r="D39" s="473"/>
      <c r="E39" s="473"/>
      <c r="F39" s="473"/>
      <c r="G39" s="473"/>
      <c r="H39" s="473"/>
      <c r="I39" s="145">
        <v>0.6</v>
      </c>
      <c r="J39" s="146">
        <v>1</v>
      </c>
      <c r="K39" s="458"/>
      <c r="L39" s="523"/>
    </row>
    <row r="40" spans="2:12" ht="17.25" customHeight="1" x14ac:dyDescent="0.2">
      <c r="B40" s="522"/>
      <c r="C40" s="492" t="s">
        <v>292</v>
      </c>
      <c r="D40" s="493"/>
      <c r="E40" s="493"/>
      <c r="F40" s="493"/>
      <c r="G40" s="493"/>
      <c r="H40" s="493"/>
      <c r="I40" s="145">
        <v>0.45</v>
      </c>
      <c r="J40" s="207">
        <v>0.5</v>
      </c>
      <c r="K40" s="458"/>
      <c r="L40" s="523"/>
    </row>
    <row r="41" spans="2:12" ht="17.25" customHeight="1" thickBot="1" x14ac:dyDescent="0.25">
      <c r="B41" s="522"/>
      <c r="C41" s="205" t="s">
        <v>293</v>
      </c>
      <c r="D41" s="206"/>
      <c r="E41" s="206"/>
      <c r="F41" s="206"/>
      <c r="G41" s="206"/>
      <c r="H41" s="206"/>
      <c r="I41" s="145">
        <v>0.35</v>
      </c>
      <c r="J41" s="207">
        <v>0.5</v>
      </c>
      <c r="K41" s="458"/>
      <c r="L41" s="523"/>
    </row>
    <row r="42" spans="2:12" ht="15.75" x14ac:dyDescent="0.2">
      <c r="B42" s="522"/>
      <c r="C42" s="510" t="s">
        <v>270</v>
      </c>
      <c r="D42" s="511"/>
      <c r="E42" s="511"/>
      <c r="F42" s="511"/>
      <c r="G42" s="511"/>
      <c r="H42" s="511"/>
      <c r="I42" s="511"/>
      <c r="J42" s="511"/>
      <c r="K42" s="512"/>
      <c r="L42" s="523"/>
    </row>
    <row r="43" spans="2:12" x14ac:dyDescent="0.2">
      <c r="B43" s="522"/>
      <c r="C43" s="513" t="s">
        <v>211</v>
      </c>
      <c r="D43" s="514"/>
      <c r="E43" s="514"/>
      <c r="F43" s="514"/>
      <c r="G43" s="514"/>
      <c r="H43" s="515"/>
      <c r="I43" s="209" t="s">
        <v>212</v>
      </c>
      <c r="J43" s="516" t="s">
        <v>213</v>
      </c>
      <c r="K43" s="517"/>
      <c r="L43" s="523"/>
    </row>
    <row r="44" spans="2:12" ht="29.25" customHeight="1" x14ac:dyDescent="0.2">
      <c r="B44" s="522"/>
      <c r="C44" s="466" t="s">
        <v>226</v>
      </c>
      <c r="D44" s="467"/>
      <c r="E44" s="467"/>
      <c r="F44" s="467"/>
      <c r="G44" s="467"/>
      <c r="H44" s="467"/>
      <c r="I44" s="467"/>
      <c r="J44" s="467"/>
      <c r="K44" s="203"/>
      <c r="L44" s="523"/>
    </row>
    <row r="45" spans="2:12" ht="26.25" customHeight="1" x14ac:dyDescent="0.2">
      <c r="B45" s="522"/>
      <c r="C45" s="460" t="s">
        <v>271</v>
      </c>
      <c r="D45" s="461"/>
      <c r="E45" s="461"/>
      <c r="F45" s="461"/>
      <c r="G45" s="461"/>
      <c r="H45" s="462"/>
      <c r="I45" s="156">
        <v>0.05</v>
      </c>
      <c r="J45" s="210">
        <v>8</v>
      </c>
      <c r="K45" s="457">
        <f>SUM(J45:J51)</f>
        <v>22</v>
      </c>
      <c r="L45" s="523"/>
    </row>
    <row r="46" spans="2:12" ht="27" customHeight="1" x14ac:dyDescent="0.2">
      <c r="B46" s="522"/>
      <c r="C46" s="460" t="s">
        <v>272</v>
      </c>
      <c r="D46" s="461"/>
      <c r="E46" s="461"/>
      <c r="F46" s="461"/>
      <c r="G46" s="461"/>
      <c r="H46" s="462"/>
      <c r="I46" s="211">
        <v>3.0000000000000001E-3</v>
      </c>
      <c r="J46" s="210">
        <v>3</v>
      </c>
      <c r="K46" s="458"/>
      <c r="L46" s="523"/>
    </row>
    <row r="47" spans="2:12" ht="15" customHeight="1" x14ac:dyDescent="0.2">
      <c r="B47" s="522"/>
      <c r="C47" s="455" t="s">
        <v>273</v>
      </c>
      <c r="D47" s="456"/>
      <c r="E47" s="456"/>
      <c r="F47" s="456"/>
      <c r="G47" s="456"/>
      <c r="H47" s="456"/>
      <c r="I47" s="194"/>
      <c r="J47" s="144"/>
      <c r="K47" s="458"/>
      <c r="L47" s="523"/>
    </row>
    <row r="48" spans="2:12" ht="27.75" customHeight="1" x14ac:dyDescent="0.2">
      <c r="B48" s="522"/>
      <c r="C48" s="460" t="s">
        <v>274</v>
      </c>
      <c r="D48" s="461"/>
      <c r="E48" s="461"/>
      <c r="F48" s="461"/>
      <c r="G48" s="461"/>
      <c r="H48" s="462"/>
      <c r="I48" s="211">
        <v>2.5000000000000001E-2</v>
      </c>
      <c r="J48" s="210">
        <v>4</v>
      </c>
      <c r="K48" s="458"/>
      <c r="L48" s="523"/>
    </row>
    <row r="49" spans="2:12" ht="27.75" customHeight="1" x14ac:dyDescent="0.2">
      <c r="B49" s="522"/>
      <c r="C49" s="460" t="s">
        <v>275</v>
      </c>
      <c r="D49" s="461"/>
      <c r="E49" s="461"/>
      <c r="F49" s="461"/>
      <c r="G49" s="461"/>
      <c r="H49" s="462"/>
      <c r="I49" s="211">
        <v>2.5000000000000001E-2</v>
      </c>
      <c r="J49" s="210">
        <v>4</v>
      </c>
      <c r="K49" s="458"/>
      <c r="L49" s="523"/>
    </row>
    <row r="50" spans="2:12" ht="13.5" customHeight="1" x14ac:dyDescent="0.2">
      <c r="B50" s="522"/>
      <c r="C50" s="152" t="s">
        <v>224</v>
      </c>
      <c r="D50" s="160"/>
      <c r="E50" s="160"/>
      <c r="F50" s="160"/>
      <c r="G50" s="160"/>
      <c r="H50" s="160"/>
      <c r="I50" s="212"/>
      <c r="J50" s="213"/>
      <c r="K50" s="458"/>
      <c r="L50" s="523"/>
    </row>
    <row r="51" spans="2:12" ht="27" customHeight="1" thickBot="1" x14ac:dyDescent="0.25">
      <c r="B51" s="522"/>
      <c r="C51" s="469" t="s">
        <v>229</v>
      </c>
      <c r="D51" s="470"/>
      <c r="E51" s="470"/>
      <c r="F51" s="470"/>
      <c r="G51" s="470"/>
      <c r="H51" s="471"/>
      <c r="I51" s="163">
        <v>1</v>
      </c>
      <c r="J51" s="164">
        <v>3</v>
      </c>
      <c r="K51" s="459"/>
      <c r="L51" s="523"/>
    </row>
    <row r="52" spans="2:12" ht="15.75" x14ac:dyDescent="0.2">
      <c r="B52" s="522"/>
      <c r="C52" s="510" t="s">
        <v>276</v>
      </c>
      <c r="D52" s="511"/>
      <c r="E52" s="511"/>
      <c r="F52" s="511"/>
      <c r="G52" s="511"/>
      <c r="H52" s="511"/>
      <c r="I52" s="511"/>
      <c r="J52" s="511"/>
      <c r="K52" s="512"/>
      <c r="L52" s="523"/>
    </row>
    <row r="53" spans="2:12" x14ac:dyDescent="0.2">
      <c r="B53" s="522"/>
      <c r="C53" s="513" t="s">
        <v>211</v>
      </c>
      <c r="D53" s="514"/>
      <c r="E53" s="514"/>
      <c r="F53" s="514"/>
      <c r="G53" s="514"/>
      <c r="H53" s="515"/>
      <c r="I53" s="209" t="s">
        <v>212</v>
      </c>
      <c r="J53" s="516" t="s">
        <v>213</v>
      </c>
      <c r="K53" s="517"/>
      <c r="L53" s="523"/>
    </row>
    <row r="54" spans="2:12" x14ac:dyDescent="0.2">
      <c r="B54" s="522"/>
      <c r="C54" s="455" t="s">
        <v>231</v>
      </c>
      <c r="D54" s="456"/>
      <c r="E54" s="456"/>
      <c r="F54" s="456"/>
      <c r="G54" s="456"/>
      <c r="H54" s="456"/>
      <c r="I54" s="147"/>
      <c r="J54" s="147"/>
      <c r="K54" s="214"/>
      <c r="L54" s="523"/>
    </row>
    <row r="55" spans="2:12" ht="33.75" customHeight="1" x14ac:dyDescent="0.2">
      <c r="B55" s="522"/>
      <c r="C55" s="460" t="s">
        <v>232</v>
      </c>
      <c r="D55" s="461"/>
      <c r="E55" s="461"/>
      <c r="F55" s="461"/>
      <c r="G55" s="461"/>
      <c r="H55" s="462"/>
      <c r="I55" s="156">
        <v>0.8</v>
      </c>
      <c r="J55" s="157">
        <v>2</v>
      </c>
      <c r="K55" s="457">
        <f>SUM(J55:J69)</f>
        <v>43</v>
      </c>
      <c r="L55" s="523"/>
    </row>
    <row r="56" spans="2:12" ht="33.75" customHeight="1" x14ac:dyDescent="0.2">
      <c r="B56" s="522"/>
      <c r="C56" s="460" t="s">
        <v>277</v>
      </c>
      <c r="D56" s="461"/>
      <c r="E56" s="461"/>
      <c r="F56" s="461"/>
      <c r="G56" s="461"/>
      <c r="H56" s="462"/>
      <c r="I56" s="156">
        <v>0.15</v>
      </c>
      <c r="J56" s="157">
        <v>2</v>
      </c>
      <c r="K56" s="458"/>
      <c r="L56" s="523"/>
    </row>
    <row r="57" spans="2:12" ht="33.75" customHeight="1" x14ac:dyDescent="0.2">
      <c r="B57" s="522"/>
      <c r="C57" s="460" t="s">
        <v>278</v>
      </c>
      <c r="D57" s="461"/>
      <c r="E57" s="461"/>
      <c r="F57" s="461"/>
      <c r="G57" s="461"/>
      <c r="H57" s="462"/>
      <c r="I57" s="156">
        <v>0.15</v>
      </c>
      <c r="J57" s="157">
        <v>2</v>
      </c>
      <c r="K57" s="458"/>
      <c r="L57" s="523"/>
    </row>
    <row r="58" spans="2:12" ht="33.75" customHeight="1" x14ac:dyDescent="0.2">
      <c r="B58" s="522"/>
      <c r="C58" s="460" t="s">
        <v>233</v>
      </c>
      <c r="D58" s="461"/>
      <c r="E58" s="461"/>
      <c r="F58" s="461"/>
      <c r="G58" s="461"/>
      <c r="H58" s="462"/>
      <c r="I58" s="156">
        <v>0.4</v>
      </c>
      <c r="J58" s="157">
        <v>8</v>
      </c>
      <c r="K58" s="458"/>
      <c r="L58" s="523"/>
    </row>
    <row r="59" spans="2:12" ht="33.75" customHeight="1" x14ac:dyDescent="0.2">
      <c r="B59" s="522"/>
      <c r="C59" s="460" t="s">
        <v>279</v>
      </c>
      <c r="D59" s="461"/>
      <c r="E59" s="461"/>
      <c r="F59" s="461"/>
      <c r="G59" s="461"/>
      <c r="H59" s="462"/>
      <c r="I59" s="156">
        <v>0.12</v>
      </c>
      <c r="J59" s="157">
        <v>4</v>
      </c>
      <c r="K59" s="458"/>
      <c r="L59" s="523"/>
    </row>
    <row r="60" spans="2:12" ht="32.25" customHeight="1" x14ac:dyDescent="0.2">
      <c r="B60" s="522"/>
      <c r="C60" s="460" t="s">
        <v>280</v>
      </c>
      <c r="D60" s="461"/>
      <c r="E60" s="461"/>
      <c r="F60" s="461"/>
      <c r="G60" s="461"/>
      <c r="H60" s="462"/>
      <c r="I60" s="156">
        <v>0.4</v>
      </c>
      <c r="J60" s="157">
        <v>6</v>
      </c>
      <c r="K60" s="458"/>
      <c r="L60" s="523"/>
    </row>
    <row r="61" spans="2:12" x14ac:dyDescent="0.2">
      <c r="B61" s="522"/>
      <c r="C61" s="152" t="s">
        <v>224</v>
      </c>
      <c r="D61" s="215"/>
      <c r="E61" s="215"/>
      <c r="F61" s="215"/>
      <c r="G61" s="215"/>
      <c r="H61" s="215"/>
      <c r="I61" s="216"/>
      <c r="J61" s="217"/>
      <c r="K61" s="458"/>
      <c r="L61" s="523"/>
    </row>
    <row r="62" spans="2:12" ht="25.5" customHeight="1" x14ac:dyDescent="0.2">
      <c r="B62" s="522"/>
      <c r="C62" s="490" t="s">
        <v>281</v>
      </c>
      <c r="D62" s="491"/>
      <c r="E62" s="491"/>
      <c r="F62" s="491"/>
      <c r="G62" s="491"/>
      <c r="H62" s="491"/>
      <c r="I62" s="158">
        <v>0.02</v>
      </c>
      <c r="J62" s="159">
        <v>2</v>
      </c>
      <c r="K62" s="458"/>
      <c r="L62" s="523"/>
    </row>
    <row r="63" spans="2:12" x14ac:dyDescent="0.2">
      <c r="B63" s="522"/>
      <c r="C63" s="455" t="s">
        <v>234</v>
      </c>
      <c r="D63" s="456"/>
      <c r="E63" s="456"/>
      <c r="F63" s="456"/>
      <c r="G63" s="456"/>
      <c r="H63" s="456"/>
      <c r="I63" s="165"/>
      <c r="J63" s="166"/>
      <c r="K63" s="458"/>
      <c r="L63" s="523"/>
    </row>
    <row r="64" spans="2:12" ht="26.25" customHeight="1" x14ac:dyDescent="0.2">
      <c r="B64" s="522"/>
      <c r="C64" s="463" t="s">
        <v>235</v>
      </c>
      <c r="D64" s="464"/>
      <c r="E64" s="464"/>
      <c r="F64" s="464"/>
      <c r="G64" s="464"/>
      <c r="H64" s="465"/>
      <c r="I64" s="167" t="s">
        <v>282</v>
      </c>
      <c r="J64" s="148">
        <v>10</v>
      </c>
      <c r="K64" s="458"/>
      <c r="L64" s="523"/>
    </row>
    <row r="65" spans="2:12" x14ac:dyDescent="0.2">
      <c r="B65" s="522"/>
      <c r="C65" s="455" t="s">
        <v>237</v>
      </c>
      <c r="D65" s="456"/>
      <c r="E65" s="456"/>
      <c r="F65" s="456"/>
      <c r="G65" s="456"/>
      <c r="H65" s="456"/>
      <c r="I65" s="218"/>
      <c r="J65" s="219"/>
      <c r="K65" s="458"/>
      <c r="L65" s="523"/>
    </row>
    <row r="66" spans="2:12" ht="26.25" customHeight="1" x14ac:dyDescent="0.2">
      <c r="B66" s="522"/>
      <c r="C66" s="463" t="s">
        <v>238</v>
      </c>
      <c r="D66" s="464"/>
      <c r="E66" s="464"/>
      <c r="F66" s="464"/>
      <c r="G66" s="464"/>
      <c r="H66" s="465"/>
      <c r="I66" s="167" t="s">
        <v>236</v>
      </c>
      <c r="J66" s="148">
        <v>5</v>
      </c>
      <c r="K66" s="458"/>
      <c r="L66" s="523"/>
    </row>
    <row r="67" spans="2:12" ht="12" customHeight="1" x14ac:dyDescent="0.2">
      <c r="B67" s="522"/>
      <c r="C67" s="485" t="s">
        <v>224</v>
      </c>
      <c r="D67" s="486"/>
      <c r="E67" s="486"/>
      <c r="F67" s="486"/>
      <c r="G67" s="486"/>
      <c r="H67" s="486"/>
      <c r="I67" s="220"/>
      <c r="J67" s="221"/>
      <c r="K67" s="458"/>
      <c r="L67" s="523"/>
    </row>
    <row r="68" spans="2:12" ht="26.25" customHeight="1" x14ac:dyDescent="0.2">
      <c r="B68" s="522"/>
      <c r="C68" s="487" t="s">
        <v>283</v>
      </c>
      <c r="D68" s="488"/>
      <c r="E68" s="488"/>
      <c r="F68" s="488"/>
      <c r="G68" s="488"/>
      <c r="H68" s="489"/>
      <c r="I68" s="158"/>
      <c r="J68" s="159">
        <v>1</v>
      </c>
      <c r="K68" s="458"/>
      <c r="L68" s="523"/>
    </row>
    <row r="69" spans="2:12" ht="26.25" customHeight="1" thickBot="1" x14ac:dyDescent="0.25">
      <c r="B69" s="522"/>
      <c r="C69" s="469" t="s">
        <v>284</v>
      </c>
      <c r="D69" s="470"/>
      <c r="E69" s="470"/>
      <c r="F69" s="470"/>
      <c r="G69" s="470"/>
      <c r="H69" s="471"/>
      <c r="I69" s="163"/>
      <c r="J69" s="170">
        <v>1</v>
      </c>
      <c r="K69" s="459"/>
      <c r="L69" s="523"/>
    </row>
    <row r="70" spans="2:12" ht="15.75" x14ac:dyDescent="0.2">
      <c r="B70" s="522"/>
      <c r="C70" s="510" t="s">
        <v>285</v>
      </c>
      <c r="D70" s="511"/>
      <c r="E70" s="511"/>
      <c r="F70" s="511"/>
      <c r="G70" s="511"/>
      <c r="H70" s="511"/>
      <c r="I70" s="511"/>
      <c r="J70" s="511"/>
      <c r="K70" s="512"/>
      <c r="L70" s="523"/>
    </row>
    <row r="71" spans="2:12" x14ac:dyDescent="0.2">
      <c r="B71" s="522"/>
      <c r="C71" s="513" t="s">
        <v>211</v>
      </c>
      <c r="D71" s="514"/>
      <c r="E71" s="514"/>
      <c r="F71" s="514"/>
      <c r="G71" s="514"/>
      <c r="H71" s="515"/>
      <c r="I71" s="209" t="s">
        <v>212</v>
      </c>
      <c r="J71" s="516" t="s">
        <v>213</v>
      </c>
      <c r="K71" s="517"/>
      <c r="L71" s="523"/>
    </row>
    <row r="72" spans="2:12" ht="32.25" customHeight="1" thickBot="1" x14ac:dyDescent="0.25">
      <c r="B72" s="522"/>
      <c r="C72" s="452" t="s">
        <v>240</v>
      </c>
      <c r="D72" s="453"/>
      <c r="E72" s="453"/>
      <c r="F72" s="453"/>
      <c r="G72" s="453"/>
      <c r="H72" s="454"/>
      <c r="I72" s="222" t="s">
        <v>236</v>
      </c>
      <c r="J72" s="140">
        <v>2</v>
      </c>
      <c r="K72" s="223">
        <v>2</v>
      </c>
      <c r="L72" s="523"/>
    </row>
    <row r="73" spans="2:12" ht="17.25" customHeight="1" thickBot="1" x14ac:dyDescent="0.25">
      <c r="C73" s="224"/>
      <c r="D73" s="224"/>
      <c r="E73" s="224"/>
      <c r="F73" s="224"/>
      <c r="G73" s="224"/>
      <c r="H73" s="224"/>
      <c r="I73" s="224"/>
      <c r="J73" s="224"/>
      <c r="K73" s="225">
        <f>K72+K55+K45+K30+K18+K6</f>
        <v>123</v>
      </c>
    </row>
    <row r="74" spans="2:12" ht="11.25" customHeight="1" x14ac:dyDescent="0.2">
      <c r="C74" s="174"/>
      <c r="D74" s="174"/>
      <c r="E74" s="174"/>
      <c r="F74" s="174"/>
      <c r="G74" s="174"/>
      <c r="H74" s="174"/>
      <c r="I74" s="174"/>
      <c r="J74" s="174"/>
      <c r="K74" s="174"/>
    </row>
    <row r="75" spans="2:12" x14ac:dyDescent="0.2">
      <c r="C75" s="174"/>
      <c r="D75" s="174"/>
      <c r="E75" s="174"/>
      <c r="F75" s="174"/>
      <c r="G75" s="174"/>
      <c r="H75" s="174"/>
      <c r="I75" s="174"/>
      <c r="J75" s="174"/>
      <c r="K75" s="174"/>
    </row>
    <row r="76" spans="2:12" x14ac:dyDescent="0.2">
      <c r="C76" s="174"/>
      <c r="D76" s="174"/>
      <c r="E76" s="174"/>
      <c r="F76" s="174"/>
      <c r="G76" s="174"/>
      <c r="H76" s="174"/>
      <c r="I76" s="174"/>
      <c r="J76" s="174"/>
      <c r="K76" s="174"/>
    </row>
    <row r="77" spans="2:12" x14ac:dyDescent="0.2">
      <c r="C77" s="174"/>
      <c r="D77" s="174"/>
      <c r="E77" s="174"/>
      <c r="F77" s="174"/>
      <c r="G77" s="174"/>
      <c r="H77" s="174"/>
      <c r="I77" s="174"/>
      <c r="J77" s="174"/>
      <c r="K77" s="174"/>
    </row>
    <row r="78" spans="2:12" x14ac:dyDescent="0.2">
      <c r="C78" s="174"/>
      <c r="D78" s="174"/>
      <c r="E78" s="174"/>
      <c r="F78" s="174"/>
      <c r="G78" s="174"/>
      <c r="H78" s="174"/>
      <c r="I78" s="174"/>
      <c r="J78" s="174"/>
      <c r="K78" s="174"/>
    </row>
    <row r="79" spans="2:12" x14ac:dyDescent="0.2">
      <c r="B79" s="284" t="s">
        <v>308</v>
      </c>
      <c r="C79" s="277" t="s">
        <v>311</v>
      </c>
      <c r="D79" s="274"/>
      <c r="E79" s="174"/>
      <c r="F79" s="174"/>
      <c r="G79" s="174"/>
      <c r="H79" s="174"/>
      <c r="I79" s="174"/>
      <c r="J79" s="174"/>
      <c r="K79" s="174"/>
    </row>
    <row r="80" spans="2:12" ht="6" customHeight="1" x14ac:dyDescent="0.2">
      <c r="C80" s="275"/>
      <c r="D80" s="275"/>
      <c r="E80" s="275"/>
      <c r="F80" s="275"/>
      <c r="G80" s="275"/>
      <c r="H80" s="275"/>
      <c r="I80" s="275"/>
      <c r="J80" s="275"/>
      <c r="K80" s="275"/>
    </row>
  </sheetData>
  <mergeCells count="72">
    <mergeCell ref="C72:H72"/>
    <mergeCell ref="C67:H67"/>
    <mergeCell ref="C68:H68"/>
    <mergeCell ref="C69:H69"/>
    <mergeCell ref="C70:K70"/>
    <mergeCell ref="C71:H71"/>
    <mergeCell ref="J71:K71"/>
    <mergeCell ref="C66:H66"/>
    <mergeCell ref="C52:K52"/>
    <mergeCell ref="C53:H53"/>
    <mergeCell ref="J53:K53"/>
    <mergeCell ref="C54:H54"/>
    <mergeCell ref="C55:H55"/>
    <mergeCell ref="K55:K69"/>
    <mergeCell ref="C56:H56"/>
    <mergeCell ref="C57:H57"/>
    <mergeCell ref="C58:H58"/>
    <mergeCell ref="C59:H59"/>
    <mergeCell ref="C60:H60"/>
    <mergeCell ref="C62:H62"/>
    <mergeCell ref="C63:H63"/>
    <mergeCell ref="C64:H64"/>
    <mergeCell ref="C65:H65"/>
    <mergeCell ref="C45:H45"/>
    <mergeCell ref="K45:K51"/>
    <mergeCell ref="C46:H46"/>
    <mergeCell ref="C47:H47"/>
    <mergeCell ref="C48:H48"/>
    <mergeCell ref="C49:H49"/>
    <mergeCell ref="C51:H51"/>
    <mergeCell ref="C44:J44"/>
    <mergeCell ref="C27:K27"/>
    <mergeCell ref="C28:H28"/>
    <mergeCell ref="J28:K28"/>
    <mergeCell ref="C30:H30"/>
    <mergeCell ref="K30:K41"/>
    <mergeCell ref="C31:H31"/>
    <mergeCell ref="C33:H33"/>
    <mergeCell ref="C34:H34"/>
    <mergeCell ref="C36:H36"/>
    <mergeCell ref="C37:H37"/>
    <mergeCell ref="C39:H39"/>
    <mergeCell ref="C40:H40"/>
    <mergeCell ref="C42:K42"/>
    <mergeCell ref="C43:H43"/>
    <mergeCell ref="J43:K43"/>
    <mergeCell ref="C14:E14"/>
    <mergeCell ref="C15:H15"/>
    <mergeCell ref="C16:K16"/>
    <mergeCell ref="C17:H17"/>
    <mergeCell ref="J17:K17"/>
    <mergeCell ref="K18:K26"/>
    <mergeCell ref="C19:H19"/>
    <mergeCell ref="C20:H20"/>
    <mergeCell ref="C25:H25"/>
    <mergeCell ref="C26:H26"/>
    <mergeCell ref="C13:H13"/>
    <mergeCell ref="B2:B72"/>
    <mergeCell ref="C2:K2"/>
    <mergeCell ref="L2:L72"/>
    <mergeCell ref="C3:K3"/>
    <mergeCell ref="C4:K4"/>
    <mergeCell ref="C5:H5"/>
    <mergeCell ref="J5:K5"/>
    <mergeCell ref="C6:E6"/>
    <mergeCell ref="K6:K15"/>
    <mergeCell ref="C7:H7"/>
    <mergeCell ref="C8:H8"/>
    <mergeCell ref="C9:E9"/>
    <mergeCell ref="C10:H10"/>
    <mergeCell ref="C11:H11"/>
    <mergeCell ref="C12:H12"/>
  </mergeCells>
  <hyperlinks>
    <hyperlink ref="B79" r:id="rId1" display="naama@beedynamix.com" xr:uid="{A6A702F9-6DB6-446E-A8E0-AD4618349EF2}"/>
    <hyperlink ref="C79" r:id="rId2" xr:uid="{4C106125-2E3B-4638-8A22-472B50D198A3}"/>
  </hyperlinks>
  <printOptions horizontalCentered="1"/>
  <pageMargins left="0.31496062992125984" right="0.31496062992125984" top="0.35433070866141736" bottom="0.35433070866141736" header="0.31496062992125984" footer="0.31496062992125984"/>
  <pageSetup paperSize="9" orientation="portrait" r:id="rId3"/>
  <headerFooter>
    <oddFooter>Page &amp;P of &amp;N</oddFooter>
  </headerFooter>
  <rowBreaks count="1" manualBreakCount="1">
    <brk id="41" max="16383" man="1"/>
  </rowBreaks>
  <drawing r:id="rId4"/>
  <pictur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691F7-8198-47F7-8D9F-388E44F54544}">
  <dimension ref="A1"/>
  <sheetViews>
    <sheetView topLeftCell="A7" workbookViewId="0">
      <selection activeCell="C19" sqref="C19"/>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0B10D-864B-404D-8B6C-2D832B157976}">
  <dimension ref="A1:AL59"/>
  <sheetViews>
    <sheetView showGridLines="0" tabSelected="1" workbookViewId="0">
      <selection activeCell="AK7" sqref="AK7"/>
    </sheetView>
  </sheetViews>
  <sheetFormatPr defaultRowHeight="15" x14ac:dyDescent="0.25"/>
  <cols>
    <col min="1" max="1" width="4.85546875" customWidth="1"/>
    <col min="2" max="2" width="3.140625" customWidth="1"/>
    <col min="3" max="3" width="9.140625" customWidth="1"/>
    <col min="13" max="13" width="6.42578125" customWidth="1"/>
    <col min="14" max="14" width="3" customWidth="1"/>
    <col min="15" max="15" width="9.140625" style="257" hidden="1" customWidth="1"/>
    <col min="16" max="16" width="18.42578125" style="257" hidden="1" customWidth="1"/>
    <col min="17" max="21" width="6.140625" style="257" hidden="1" customWidth="1"/>
    <col min="22" max="26" width="9.140625" style="257" hidden="1" customWidth="1"/>
    <col min="27" max="27" width="34.42578125" style="257" hidden="1" customWidth="1"/>
    <col min="28" max="36" width="9.140625" style="257" hidden="1" customWidth="1"/>
    <col min="37" max="39" width="9.140625" customWidth="1"/>
  </cols>
  <sheetData>
    <row r="1" spans="1:19" ht="7.5" customHeight="1" x14ac:dyDescent="0.25">
      <c r="A1" s="36"/>
      <c r="B1" s="36"/>
      <c r="C1" s="36"/>
      <c r="D1" s="36"/>
      <c r="E1" s="36"/>
      <c r="F1" s="36"/>
      <c r="G1" s="36"/>
      <c r="H1" s="36"/>
      <c r="I1" s="36"/>
      <c r="J1" s="36"/>
      <c r="K1" s="36"/>
      <c r="L1" s="36"/>
      <c r="M1" s="36"/>
      <c r="N1" s="36"/>
      <c r="O1" s="256"/>
    </row>
    <row r="2" spans="1:19" ht="28.5" customHeight="1" x14ac:dyDescent="0.25">
      <c r="A2" s="36"/>
      <c r="B2" s="23"/>
      <c r="C2" s="306" t="s">
        <v>49</v>
      </c>
      <c r="D2" s="306"/>
      <c r="E2" s="306"/>
      <c r="F2" s="306"/>
      <c r="G2" s="306"/>
      <c r="H2" s="306"/>
      <c r="I2" s="306"/>
      <c r="J2" s="306"/>
      <c r="K2" s="306"/>
      <c r="L2" s="306"/>
      <c r="M2" s="306"/>
      <c r="N2" s="19"/>
      <c r="O2" s="256"/>
    </row>
    <row r="3" spans="1:19" ht="10.5" customHeight="1" thickBot="1" x14ac:dyDescent="0.3">
      <c r="A3" s="36"/>
      <c r="B3" s="23"/>
      <c r="C3" s="23"/>
      <c r="D3" s="23"/>
      <c r="E3" s="23"/>
      <c r="F3" s="23"/>
      <c r="G3" s="23"/>
      <c r="H3" s="23"/>
      <c r="I3" s="23"/>
      <c r="J3" s="23"/>
      <c r="K3" s="23"/>
      <c r="L3" s="23"/>
      <c r="M3" s="23"/>
      <c r="N3" s="19"/>
      <c r="O3" s="256"/>
    </row>
    <row r="4" spans="1:19" ht="15.75" thickTop="1" x14ac:dyDescent="0.25">
      <c r="A4" s="36"/>
      <c r="B4" s="23"/>
      <c r="C4" s="310" t="s">
        <v>50</v>
      </c>
      <c r="D4" s="311"/>
      <c r="E4" s="311"/>
      <c r="F4" s="311"/>
      <c r="G4" s="311"/>
      <c r="H4" s="311"/>
      <c r="I4" s="311"/>
      <c r="J4" s="311"/>
      <c r="K4" s="311"/>
      <c r="L4" s="311"/>
      <c r="M4" s="312"/>
      <c r="N4" s="19"/>
      <c r="O4" s="256"/>
      <c r="S4" s="258" t="s">
        <v>16</v>
      </c>
    </row>
    <row r="5" spans="1:19" x14ac:dyDescent="0.25">
      <c r="A5" s="36"/>
      <c r="B5" s="23"/>
      <c r="C5" s="313"/>
      <c r="D5" s="314"/>
      <c r="E5" s="314"/>
      <c r="F5" s="314"/>
      <c r="G5" s="314"/>
      <c r="H5" s="314"/>
      <c r="I5" s="314"/>
      <c r="J5" s="314"/>
      <c r="K5" s="314"/>
      <c r="L5" s="314"/>
      <c r="M5" s="315"/>
      <c r="N5" s="19"/>
      <c r="O5" s="256"/>
      <c r="S5" s="258" t="s">
        <v>17</v>
      </c>
    </row>
    <row r="6" spans="1:19" x14ac:dyDescent="0.25">
      <c r="A6" s="36"/>
      <c r="B6" s="23"/>
      <c r="C6" s="37"/>
      <c r="D6" s="23"/>
      <c r="E6" s="23"/>
      <c r="F6" s="23"/>
      <c r="G6" s="23"/>
      <c r="H6" s="23"/>
      <c r="I6" s="23"/>
      <c r="J6" s="23"/>
      <c r="K6" s="23"/>
      <c r="L6" s="23"/>
      <c r="M6" s="38"/>
      <c r="N6" s="19"/>
      <c r="O6" s="256"/>
    </row>
    <row r="7" spans="1:19" x14ac:dyDescent="0.25">
      <c r="A7" s="36"/>
      <c r="B7" s="23"/>
      <c r="C7" s="313" t="s">
        <v>40</v>
      </c>
      <c r="D7" s="314"/>
      <c r="E7" s="314"/>
      <c r="F7" s="314"/>
      <c r="G7" s="314"/>
      <c r="H7" s="314"/>
      <c r="I7" s="314"/>
      <c r="J7" s="314"/>
      <c r="K7" s="314"/>
      <c r="L7" s="314"/>
      <c r="M7" s="315"/>
      <c r="N7" s="19"/>
      <c r="O7" s="256"/>
    </row>
    <row r="8" spans="1:19" x14ac:dyDescent="0.25">
      <c r="A8" s="36"/>
      <c r="B8" s="23"/>
      <c r="C8" s="313"/>
      <c r="D8" s="314"/>
      <c r="E8" s="314"/>
      <c r="F8" s="314"/>
      <c r="G8" s="314"/>
      <c r="H8" s="314"/>
      <c r="I8" s="314"/>
      <c r="J8" s="314"/>
      <c r="K8" s="314"/>
      <c r="L8" s="314"/>
      <c r="M8" s="315"/>
      <c r="N8" s="19"/>
      <c r="O8" s="256"/>
    </row>
    <row r="9" spans="1:19" ht="18.75" x14ac:dyDescent="0.3">
      <c r="A9" s="36"/>
      <c r="B9" s="23"/>
      <c r="C9" s="39" t="s">
        <v>35</v>
      </c>
      <c r="D9" s="23" t="s">
        <v>36</v>
      </c>
      <c r="E9" s="23"/>
      <c r="F9" s="23"/>
      <c r="G9" s="23"/>
      <c r="H9" s="23"/>
      <c r="I9" s="23"/>
      <c r="J9" s="23"/>
      <c r="K9" s="23"/>
      <c r="L9" s="23"/>
      <c r="M9" s="38"/>
      <c r="N9" s="19"/>
      <c r="O9" s="256"/>
    </row>
    <row r="10" spans="1:19" ht="18.75" x14ac:dyDescent="0.3">
      <c r="A10" s="36"/>
      <c r="B10" s="23"/>
      <c r="C10" s="39" t="s">
        <v>35</v>
      </c>
      <c r="D10" s="23" t="s">
        <v>37</v>
      </c>
      <c r="E10" s="23"/>
      <c r="F10" s="23"/>
      <c r="G10" s="23"/>
      <c r="H10" s="23"/>
      <c r="I10" s="23"/>
      <c r="J10" s="23"/>
      <c r="K10" s="23"/>
      <c r="L10" s="23"/>
      <c r="M10" s="38"/>
      <c r="N10" s="19"/>
      <c r="O10" s="256"/>
    </row>
    <row r="11" spans="1:19" ht="18.75" x14ac:dyDescent="0.3">
      <c r="A11" s="36"/>
      <c r="B11" s="23"/>
      <c r="C11" s="39" t="s">
        <v>35</v>
      </c>
      <c r="D11" s="23" t="s">
        <v>38</v>
      </c>
      <c r="E11" s="23"/>
      <c r="F11" s="23"/>
      <c r="G11" s="23"/>
      <c r="H11" s="23"/>
      <c r="I11" s="23"/>
      <c r="J11" s="23"/>
      <c r="K11" s="23"/>
      <c r="L11" s="23"/>
      <c r="M11" s="38"/>
      <c r="N11" s="19"/>
      <c r="O11" s="256"/>
    </row>
    <row r="12" spans="1:19" x14ac:dyDescent="0.25">
      <c r="A12" s="36"/>
      <c r="B12" s="23"/>
      <c r="C12" s="37"/>
      <c r="D12" s="23"/>
      <c r="E12" s="23"/>
      <c r="F12" s="23"/>
      <c r="G12" s="23"/>
      <c r="H12" s="23"/>
      <c r="I12" s="23"/>
      <c r="J12" s="23"/>
      <c r="K12" s="23"/>
      <c r="L12" s="23"/>
      <c r="M12" s="38"/>
      <c r="N12" s="19"/>
      <c r="O12" s="256"/>
    </row>
    <row r="13" spans="1:19" x14ac:dyDescent="0.25">
      <c r="A13" s="36"/>
      <c r="B13" s="23"/>
      <c r="C13" s="37" t="s">
        <v>181</v>
      </c>
      <c r="D13" s="23"/>
      <c r="E13" s="23"/>
      <c r="F13" s="23"/>
      <c r="G13" s="23"/>
      <c r="H13" s="23"/>
      <c r="I13" s="23"/>
      <c r="J13" s="23"/>
      <c r="K13" s="23"/>
      <c r="L13" s="23"/>
      <c r="M13" s="38"/>
      <c r="N13" s="19"/>
      <c r="O13" s="256"/>
    </row>
    <row r="14" spans="1:19" ht="15.75" thickBot="1" x14ac:dyDescent="0.3">
      <c r="A14" s="36"/>
      <c r="B14" s="23"/>
      <c r="C14" s="40"/>
      <c r="D14" s="41"/>
      <c r="E14" s="41"/>
      <c r="F14" s="41"/>
      <c r="G14" s="41"/>
      <c r="H14" s="41"/>
      <c r="I14" s="41"/>
      <c r="J14" s="41"/>
      <c r="K14" s="41"/>
      <c r="L14" s="41"/>
      <c r="M14" s="42"/>
      <c r="N14" s="19"/>
      <c r="O14" s="256"/>
    </row>
    <row r="15" spans="1:19" ht="15.75" thickTop="1" x14ac:dyDescent="0.25">
      <c r="A15" s="36"/>
      <c r="B15" s="23"/>
      <c r="C15" s="23"/>
      <c r="D15" s="23"/>
      <c r="E15" s="23"/>
      <c r="F15" s="23"/>
      <c r="G15" s="23"/>
      <c r="H15" s="23"/>
      <c r="I15" s="23"/>
      <c r="J15" s="23"/>
      <c r="K15" s="23"/>
      <c r="L15" s="23"/>
      <c r="M15" s="23"/>
      <c r="N15" s="19"/>
      <c r="O15" s="256"/>
    </row>
    <row r="16" spans="1:19" ht="18.75" x14ac:dyDescent="0.3">
      <c r="A16" s="36"/>
      <c r="B16" s="23"/>
      <c r="C16" s="24" t="s">
        <v>39</v>
      </c>
      <c r="D16" s="24" t="s">
        <v>42</v>
      </c>
      <c r="E16" s="23"/>
      <c r="F16" s="23"/>
      <c r="G16" s="23"/>
      <c r="H16" s="23"/>
      <c r="I16" s="23"/>
      <c r="J16" s="23"/>
      <c r="K16" s="23"/>
      <c r="L16" s="23"/>
      <c r="M16" s="23"/>
      <c r="N16" s="19"/>
      <c r="O16" s="256"/>
    </row>
    <row r="17" spans="1:24" x14ac:dyDescent="0.25">
      <c r="A17" s="36"/>
      <c r="B17" s="23"/>
      <c r="C17" s="25"/>
      <c r="D17" s="25"/>
      <c r="E17" s="25"/>
      <c r="F17" s="25"/>
      <c r="G17" s="25"/>
      <c r="H17" s="25"/>
      <c r="I17" s="25"/>
      <c r="J17" s="25"/>
      <c r="K17" s="25"/>
      <c r="L17" s="25"/>
      <c r="M17" s="25"/>
      <c r="N17" s="20"/>
      <c r="O17" s="256"/>
      <c r="V17" s="259" t="s">
        <v>22</v>
      </c>
      <c r="W17" s="259" t="s">
        <v>23</v>
      </c>
    </row>
    <row r="18" spans="1:24" ht="20.25" customHeight="1" x14ac:dyDescent="0.25">
      <c r="A18" s="36"/>
      <c r="B18" s="23"/>
      <c r="C18" s="26" t="s">
        <v>18</v>
      </c>
      <c r="D18" s="25" t="s">
        <v>2</v>
      </c>
      <c r="E18" s="25"/>
      <c r="F18" s="25"/>
      <c r="G18" s="25"/>
      <c r="H18" s="25"/>
      <c r="I18" s="25"/>
      <c r="J18" s="32"/>
      <c r="K18" s="25"/>
      <c r="L18" s="25"/>
      <c r="M18" s="25"/>
      <c r="N18" s="20"/>
      <c r="O18" s="256"/>
      <c r="V18" s="259">
        <f>IF(J18="yes",1000,0)</f>
        <v>0</v>
      </c>
    </row>
    <row r="19" spans="1:24" ht="20.25" customHeight="1" x14ac:dyDescent="0.25">
      <c r="A19" s="36"/>
      <c r="B19" s="23"/>
      <c r="C19" s="304" t="s">
        <v>19</v>
      </c>
      <c r="D19" s="304"/>
      <c r="E19" s="25"/>
      <c r="F19" s="25"/>
      <c r="G19" s="25"/>
      <c r="H19" s="25"/>
      <c r="I19" s="25"/>
      <c r="J19" s="25"/>
      <c r="K19" s="25"/>
      <c r="L19" s="25"/>
      <c r="M19" s="25"/>
      <c r="N19" s="20"/>
      <c r="O19" s="256"/>
    </row>
    <row r="20" spans="1:24" ht="20.25" customHeight="1" x14ac:dyDescent="0.25">
      <c r="A20" s="36"/>
      <c r="B20" s="23"/>
      <c r="C20" s="26" t="s">
        <v>20</v>
      </c>
      <c r="D20" s="25" t="s">
        <v>1</v>
      </c>
      <c r="E20" s="25"/>
      <c r="F20" s="25"/>
      <c r="G20" s="25"/>
      <c r="H20" s="25"/>
      <c r="I20" s="25"/>
      <c r="J20" s="32"/>
      <c r="K20" s="25"/>
      <c r="L20" s="25"/>
      <c r="M20" s="25"/>
      <c r="N20" s="20"/>
      <c r="O20" s="256"/>
      <c r="W20" s="259">
        <f>IF(J20="yes",1000,0)</f>
        <v>0</v>
      </c>
      <c r="X20" s="259"/>
    </row>
    <row r="21" spans="1:24" x14ac:dyDescent="0.25">
      <c r="A21" s="36"/>
      <c r="B21" s="23"/>
      <c r="C21" s="25"/>
      <c r="D21" s="25"/>
      <c r="E21" s="25"/>
      <c r="F21" s="25"/>
      <c r="G21" s="25"/>
      <c r="H21" s="25"/>
      <c r="I21" s="25"/>
      <c r="J21" s="25"/>
      <c r="K21" s="25"/>
      <c r="L21" s="25"/>
      <c r="M21" s="25"/>
      <c r="N21" s="20"/>
      <c r="O21" s="256"/>
    </row>
    <row r="22" spans="1:24" ht="15.75" x14ac:dyDescent="0.25">
      <c r="A22" s="36"/>
      <c r="B22" s="23"/>
      <c r="C22" s="307" t="str">
        <f>IF(Q22&gt;0,"Note - you have to select either a. or b. above",IF(R22&gt;0,"Note -  a. and b. above can not be both 'YES'",IF(S22&gt;0,"Note -  a. and b. above can not be both 'NO'","")))</f>
        <v>Note - you have to select either a. or b. above</v>
      </c>
      <c r="D22" s="307"/>
      <c r="E22" s="307"/>
      <c r="F22" s="307"/>
      <c r="G22" s="307"/>
      <c r="H22" s="307"/>
      <c r="I22" s="307"/>
      <c r="J22" s="307"/>
      <c r="K22" s="25"/>
      <c r="L22" s="25"/>
      <c r="M22" s="25"/>
      <c r="N22" s="20"/>
      <c r="O22" s="256"/>
      <c r="Q22" s="257">
        <f>IF(AND(J18="",J20=""),1,0)</f>
        <v>1</v>
      </c>
      <c r="R22" s="257">
        <f>IF(AND(J18="yes",J20="yes"),1,0)</f>
        <v>0</v>
      </c>
      <c r="S22" s="257">
        <f>IF(AND(J18="no",J20="no"),1,0)</f>
        <v>0</v>
      </c>
      <c r="T22" s="257">
        <f>IF(OR(AND(J18="no",J20=0),AND(J20="no",J18=0)),1,0)</f>
        <v>0</v>
      </c>
      <c r="U22" s="257">
        <f>SUM(Q22:T22)</f>
        <v>1</v>
      </c>
    </row>
    <row r="23" spans="1:24" ht="18.75" x14ac:dyDescent="0.3">
      <c r="A23" s="36"/>
      <c r="B23" s="23"/>
      <c r="C23" s="33" t="s">
        <v>44</v>
      </c>
      <c r="D23" s="24" t="s">
        <v>43</v>
      </c>
      <c r="E23" s="25"/>
      <c r="F23" s="25"/>
      <c r="G23" s="25"/>
      <c r="H23" s="25"/>
      <c r="I23" s="25"/>
      <c r="J23" s="25"/>
      <c r="K23" s="25"/>
      <c r="L23" s="25"/>
      <c r="M23" s="25"/>
      <c r="N23" s="20"/>
      <c r="O23" s="256"/>
    </row>
    <row r="24" spans="1:24" ht="18.75" x14ac:dyDescent="0.3">
      <c r="A24" s="36"/>
      <c r="B24" s="23"/>
      <c r="C24" s="24"/>
      <c r="D24" s="27" t="s">
        <v>41</v>
      </c>
      <c r="E24" s="25"/>
      <c r="F24" s="25"/>
      <c r="G24" s="25"/>
      <c r="H24" s="25"/>
      <c r="I24" s="25"/>
      <c r="J24" s="25"/>
      <c r="K24" s="25"/>
      <c r="L24" s="25"/>
      <c r="M24" s="25"/>
      <c r="N24" s="20"/>
      <c r="O24" s="256"/>
    </row>
    <row r="25" spans="1:24" x14ac:dyDescent="0.25">
      <c r="A25" s="36"/>
      <c r="B25" s="23"/>
      <c r="C25" s="25"/>
      <c r="D25" s="25"/>
      <c r="E25" s="25"/>
      <c r="F25" s="25"/>
      <c r="G25" s="25"/>
      <c r="H25" s="25"/>
      <c r="I25" s="25"/>
      <c r="J25" s="25"/>
      <c r="K25" s="25"/>
      <c r="L25" s="25"/>
      <c r="M25" s="25"/>
      <c r="N25" s="20"/>
      <c r="O25" s="256"/>
      <c r="W25" s="259"/>
    </row>
    <row r="26" spans="1:24" ht="18.75" x14ac:dyDescent="0.25">
      <c r="A26" s="36"/>
      <c r="B26" s="23"/>
      <c r="C26" s="26" t="s">
        <v>18</v>
      </c>
      <c r="D26" s="25" t="str">
        <f>IF(J20="yes","Less than R 2.5 mil per annum","Less than R 10 mil per annum")</f>
        <v>Less than R 10 mil per annum</v>
      </c>
      <c r="E26" s="23"/>
      <c r="F26" s="25"/>
      <c r="G26" s="25"/>
      <c r="H26" s="25"/>
      <c r="I26" s="25"/>
      <c r="J26" s="32"/>
      <c r="K26" s="23"/>
      <c r="L26" s="23"/>
      <c r="M26" s="23"/>
      <c r="N26" s="19"/>
      <c r="O26" s="256"/>
      <c r="Q26" s="257">
        <f>IF(J26=0,1,0)</f>
        <v>1</v>
      </c>
      <c r="R26" s="257">
        <f>IF(J26="yes",1,0)</f>
        <v>0</v>
      </c>
      <c r="S26" s="257">
        <f>IF(J26="no",1,0)</f>
        <v>0</v>
      </c>
      <c r="T26" s="257">
        <f>IF(J26=0,1,0)</f>
        <v>1</v>
      </c>
      <c r="V26" s="259">
        <f>IF(AND($V$18&gt;0,J26="yes"),500,0)</f>
        <v>0</v>
      </c>
      <c r="W26" s="259">
        <f>IF(AND($W$20&gt;0,J26="yes"),500,0)</f>
        <v>0</v>
      </c>
    </row>
    <row r="27" spans="1:24" x14ac:dyDescent="0.25">
      <c r="A27" s="36"/>
      <c r="B27" s="23"/>
      <c r="C27" s="304" t="s">
        <v>19</v>
      </c>
      <c r="D27" s="304"/>
      <c r="E27" s="25"/>
      <c r="F27" s="25"/>
      <c r="G27" s="25"/>
      <c r="H27" s="25"/>
      <c r="I27" s="25"/>
      <c r="J27" s="25"/>
      <c r="K27" s="23"/>
      <c r="L27" s="23"/>
      <c r="M27" s="23"/>
      <c r="N27" s="19"/>
      <c r="O27" s="256"/>
    </row>
    <row r="28" spans="1:24" ht="18.75" x14ac:dyDescent="0.25">
      <c r="A28" s="36"/>
      <c r="B28" s="23"/>
      <c r="C28" s="26" t="s">
        <v>20</v>
      </c>
      <c r="D28" s="25" t="str">
        <f>IF(J20="yes","More than R 2.5 mil but less than R35 mil per annum","More than R 10 mil but less than R50 mil per annum")</f>
        <v>More than R 10 mil but less than R50 mil per annum</v>
      </c>
      <c r="E28" s="25"/>
      <c r="F28" s="25"/>
      <c r="G28" s="25"/>
      <c r="H28" s="25"/>
      <c r="I28" s="25"/>
      <c r="J28" s="32"/>
      <c r="K28" s="23"/>
      <c r="L28" s="23"/>
      <c r="M28" s="23"/>
      <c r="N28" s="19"/>
      <c r="O28" s="256"/>
      <c r="Q28" s="257">
        <f>IF(J28=0,1,0)</f>
        <v>1</v>
      </c>
      <c r="R28" s="257">
        <f>IF(J28="yes",1,0)</f>
        <v>0</v>
      </c>
      <c r="S28" s="257">
        <f>IF(J28="no",1,0)</f>
        <v>0</v>
      </c>
      <c r="T28" s="257">
        <f>IF(J28=0,1,0)</f>
        <v>1</v>
      </c>
      <c r="V28" s="259">
        <f>IF(AND($V$18&gt;0,J28="yes"),200,0)</f>
        <v>0</v>
      </c>
      <c r="W28" s="259">
        <f>IF(AND($W$20&gt;0,J28="yes"),200,0)</f>
        <v>0</v>
      </c>
    </row>
    <row r="29" spans="1:24" x14ac:dyDescent="0.25">
      <c r="A29" s="36"/>
      <c r="B29" s="23"/>
      <c r="C29" s="304" t="s">
        <v>19</v>
      </c>
      <c r="D29" s="304"/>
      <c r="E29" s="23"/>
      <c r="F29" s="23"/>
      <c r="G29" s="23"/>
      <c r="H29" s="23"/>
      <c r="I29" s="23"/>
      <c r="J29" s="23"/>
      <c r="K29" s="23"/>
      <c r="L29" s="23"/>
      <c r="M29" s="23"/>
      <c r="N29" s="19"/>
      <c r="O29" s="256"/>
    </row>
    <row r="30" spans="1:24" ht="18.75" x14ac:dyDescent="0.25">
      <c r="A30" s="36"/>
      <c r="B30" s="23"/>
      <c r="C30" s="26" t="s">
        <v>21</v>
      </c>
      <c r="D30" s="25" t="str">
        <f>IF(J20="yes","R 35 mil or more per annum","R 50 mil or more per annum")</f>
        <v>R 50 mil or more per annum</v>
      </c>
      <c r="E30" s="25"/>
      <c r="F30" s="23"/>
      <c r="G30" s="23"/>
      <c r="H30" s="23"/>
      <c r="I30" s="23"/>
      <c r="J30" s="32"/>
      <c r="K30" s="23"/>
      <c r="L30" s="23"/>
      <c r="M30" s="23"/>
      <c r="N30" s="19"/>
      <c r="O30" s="256"/>
      <c r="Q30" s="257">
        <f>IF(J30=0,1,0)</f>
        <v>1</v>
      </c>
      <c r="R30" s="257">
        <f>IF(J30="yes",1,0)</f>
        <v>0</v>
      </c>
      <c r="S30" s="257">
        <f>IF(J30="no",1,0)</f>
        <v>0</v>
      </c>
      <c r="T30" s="257">
        <f>IF(J30=0,1,0)</f>
        <v>1</v>
      </c>
      <c r="V30" s="259">
        <f>IF(AND($V$18&gt;0,J30="yes"),100,0)</f>
        <v>0</v>
      </c>
      <c r="W30" s="259">
        <f>IF(AND($W$20&gt;0,J30="yes"),100,0)</f>
        <v>0</v>
      </c>
      <c r="X30" s="259"/>
    </row>
    <row r="31" spans="1:24" x14ac:dyDescent="0.25">
      <c r="A31" s="36"/>
      <c r="B31" s="23"/>
      <c r="C31" s="23"/>
      <c r="D31" s="23"/>
      <c r="E31" s="23"/>
      <c r="F31" s="23"/>
      <c r="G31" s="23"/>
      <c r="H31" s="23"/>
      <c r="I31" s="23"/>
      <c r="J31" s="23"/>
      <c r="K31" s="23"/>
      <c r="L31" s="23"/>
      <c r="M31" s="23"/>
      <c r="N31" s="19"/>
      <c r="O31" s="256"/>
      <c r="Q31" s="257">
        <f>SUM(Q26:Q30)</f>
        <v>3</v>
      </c>
      <c r="R31" s="257">
        <f>SUM(R26:R30)</f>
        <v>0</v>
      </c>
      <c r="S31" s="257">
        <f>SUM(S26:S30)</f>
        <v>0</v>
      </c>
      <c r="T31" s="257">
        <f>SUM(T26:T30)</f>
        <v>3</v>
      </c>
    </row>
    <row r="32" spans="1:24" ht="15.75" x14ac:dyDescent="0.25">
      <c r="A32" s="36"/>
      <c r="B32" s="23"/>
      <c r="C32" s="308" t="str">
        <f>IF(Q32&gt;0,"Note - you have to select either a. or b. or c. above",IF(R32&gt;0,"Note -  you can not select more than one 'YES' above",IF(S32&gt;0,"Note -  you can not select more than two 'NO's above",IF(T32&gt;0,"Note - you have to select at least one 'YES' above",""))))</f>
        <v>Note - you have to select either a. or b. or c. above</v>
      </c>
      <c r="D32" s="308"/>
      <c r="E32" s="308"/>
      <c r="F32" s="308"/>
      <c r="G32" s="308"/>
      <c r="H32" s="308"/>
      <c r="I32" s="308"/>
      <c r="J32" s="308"/>
      <c r="K32" s="23"/>
      <c r="L32" s="23"/>
      <c r="M32" s="23"/>
      <c r="N32" s="19"/>
      <c r="O32" s="256"/>
      <c r="P32" s="260">
        <f>IF(U32&gt;0,1,0)</f>
        <v>1</v>
      </c>
      <c r="Q32" s="257">
        <f>IF(Q22&gt;0,1,IF(Q31&gt;2,1,0))</f>
        <v>1</v>
      </c>
      <c r="R32" s="257">
        <f>IF(R22&gt;0,1,IF(R31&gt;1,1,0))</f>
        <v>0</v>
      </c>
      <c r="S32" s="257">
        <f>IF(S22&gt;0,1,IF(S31&gt;2,1,0))</f>
        <v>0</v>
      </c>
      <c r="T32" s="257">
        <f>IF(T31+S31&gt;2,1,0)</f>
        <v>1</v>
      </c>
      <c r="U32" s="257">
        <f>SUM(Q32:T32)</f>
        <v>2</v>
      </c>
    </row>
    <row r="33" spans="1:38" ht="18.75" x14ac:dyDescent="0.3">
      <c r="A33" s="36"/>
      <c r="B33" s="23"/>
      <c r="C33" s="33" t="s">
        <v>45</v>
      </c>
      <c r="D33" s="34" t="s">
        <v>46</v>
      </c>
      <c r="E33" s="25"/>
      <c r="F33" s="25"/>
      <c r="G33" s="25"/>
      <c r="H33" s="25"/>
      <c r="I33" s="25"/>
      <c r="J33" s="25"/>
      <c r="K33" s="25"/>
      <c r="L33" s="25"/>
      <c r="M33" s="25"/>
      <c r="N33" s="20"/>
      <c r="O33" s="256"/>
      <c r="V33" s="261"/>
    </row>
    <row r="34" spans="1:38" x14ac:dyDescent="0.25">
      <c r="A34" s="36"/>
      <c r="B34" s="23"/>
      <c r="C34" s="25"/>
      <c r="D34" s="25"/>
      <c r="E34" s="25"/>
      <c r="F34" s="25"/>
      <c r="G34" s="25"/>
      <c r="H34" s="25"/>
      <c r="I34" s="25"/>
      <c r="J34" s="25"/>
      <c r="K34" s="25"/>
      <c r="L34" s="25"/>
      <c r="M34" s="25"/>
      <c r="N34" s="20"/>
      <c r="O34" s="256"/>
    </row>
    <row r="35" spans="1:38" ht="18.75" x14ac:dyDescent="0.25">
      <c r="A35" s="36"/>
      <c r="B35" s="23"/>
      <c r="C35" s="26" t="s">
        <v>18</v>
      </c>
      <c r="D35" s="25" t="s">
        <v>51</v>
      </c>
      <c r="E35" s="23"/>
      <c r="F35" s="25"/>
      <c r="G35" s="25"/>
      <c r="H35" s="25"/>
      <c r="I35" s="25"/>
      <c r="J35" s="32"/>
      <c r="K35" s="23"/>
      <c r="L35" s="23"/>
      <c r="M35" s="23"/>
      <c r="N35" s="19"/>
      <c r="O35" s="256"/>
      <c r="Q35" s="257">
        <f>IF(J35="yes",1,0)</f>
        <v>0</v>
      </c>
      <c r="R35" s="257">
        <f>IF(J35="no",1,0)</f>
        <v>0</v>
      </c>
      <c r="V35" s="259">
        <f>IF(AND($V$18&gt;0,J35="yes"),3,0)</f>
        <v>0</v>
      </c>
      <c r="W35" s="259">
        <f>IF(AND($W$20&gt;0,J35="yes"),3,0)</f>
        <v>0</v>
      </c>
    </row>
    <row r="36" spans="1:38" x14ac:dyDescent="0.25">
      <c r="A36" s="36"/>
      <c r="B36" s="23"/>
      <c r="C36" s="304" t="s">
        <v>19</v>
      </c>
      <c r="D36" s="304"/>
      <c r="E36" s="25"/>
      <c r="F36" s="25"/>
      <c r="G36" s="25"/>
      <c r="H36" s="25"/>
      <c r="I36" s="25"/>
      <c r="J36" s="25"/>
      <c r="K36" s="23"/>
      <c r="L36" s="23"/>
      <c r="M36" s="23"/>
      <c r="N36" s="19"/>
      <c r="O36" s="256"/>
    </row>
    <row r="37" spans="1:38" ht="18.75" x14ac:dyDescent="0.25">
      <c r="A37" s="36"/>
      <c r="B37" s="23"/>
      <c r="C37" s="26" t="s">
        <v>20</v>
      </c>
      <c r="D37" s="25" t="s">
        <v>52</v>
      </c>
      <c r="E37" s="25"/>
      <c r="F37" s="25"/>
      <c r="G37" s="25"/>
      <c r="H37" s="25"/>
      <c r="I37" s="25"/>
      <c r="J37" s="32"/>
      <c r="K37" s="23"/>
      <c r="L37" s="23"/>
      <c r="M37" s="23"/>
      <c r="N37" s="19"/>
      <c r="O37" s="256"/>
      <c r="Q37" s="257">
        <f>IF(J37="yes",1,0)</f>
        <v>0</v>
      </c>
      <c r="R37" s="257">
        <f>IF(J37="no",1,0)</f>
        <v>0</v>
      </c>
      <c r="V37" s="259">
        <f>IF(AND($V$18&gt;0,J37="yes"),2,0)</f>
        <v>0</v>
      </c>
      <c r="W37" s="259">
        <f>IF(AND($W$20&gt;0,J37="yes"),2,0)</f>
        <v>0</v>
      </c>
      <c r="X37" s="259"/>
    </row>
    <row r="38" spans="1:38" x14ac:dyDescent="0.25">
      <c r="A38" s="36"/>
      <c r="B38" s="23"/>
      <c r="C38" s="304" t="s">
        <v>19</v>
      </c>
      <c r="D38" s="304"/>
      <c r="E38" s="23"/>
      <c r="F38" s="23"/>
      <c r="G38" s="23"/>
      <c r="H38" s="23"/>
      <c r="I38" s="23"/>
      <c r="J38" s="23"/>
      <c r="K38" s="23"/>
      <c r="L38" s="23"/>
      <c r="M38" s="23"/>
      <c r="N38" s="19"/>
      <c r="O38" s="256"/>
    </row>
    <row r="39" spans="1:38" ht="18.75" x14ac:dyDescent="0.25">
      <c r="A39" s="36"/>
      <c r="B39" s="23"/>
      <c r="C39" s="26" t="s">
        <v>21</v>
      </c>
      <c r="D39" s="28" t="s">
        <v>53</v>
      </c>
      <c r="E39" s="25"/>
      <c r="F39" s="23"/>
      <c r="G39" s="23"/>
      <c r="H39" s="23"/>
      <c r="I39" s="23"/>
      <c r="J39" s="32"/>
      <c r="K39" s="23"/>
      <c r="L39" s="23"/>
      <c r="M39" s="23"/>
      <c r="N39" s="19"/>
      <c r="O39" s="256"/>
      <c r="Q39" s="257">
        <f>IF(J39="yes",1,0)</f>
        <v>0</v>
      </c>
      <c r="R39" s="257">
        <f>IF(J39="no",1,0)</f>
        <v>0</v>
      </c>
      <c r="V39" s="259">
        <f>IF(AND($V$18&gt;0,J39="yes"),1,0)</f>
        <v>0</v>
      </c>
      <c r="W39" s="259">
        <f>IF(AND($W$20&gt;0,J39="yes"),1,0)</f>
        <v>0</v>
      </c>
    </row>
    <row r="40" spans="1:38" x14ac:dyDescent="0.25">
      <c r="A40" s="36"/>
      <c r="B40" s="23"/>
      <c r="C40" s="23"/>
      <c r="D40" s="23"/>
      <c r="E40" s="23"/>
      <c r="F40" s="23"/>
      <c r="G40" s="23"/>
      <c r="H40" s="23"/>
      <c r="I40" s="23"/>
      <c r="J40" s="23"/>
      <c r="K40" s="23"/>
      <c r="L40" s="23"/>
      <c r="M40" s="23"/>
      <c r="N40" s="19"/>
      <c r="O40" s="256"/>
      <c r="Q40" s="262">
        <f>SUM(Q35:Q39)</f>
        <v>0</v>
      </c>
      <c r="R40" s="262">
        <f>SUM(R35:R39)</f>
        <v>0</v>
      </c>
      <c r="V40" s="261">
        <f>SUM(V26:V39)</f>
        <v>0</v>
      </c>
      <c r="W40" s="261">
        <f>SUM(W26:W39)</f>
        <v>0</v>
      </c>
    </row>
    <row r="41" spans="1:38" ht="18.75" x14ac:dyDescent="0.3">
      <c r="A41" s="36"/>
      <c r="B41" s="23"/>
      <c r="C41" s="33" t="s">
        <v>47</v>
      </c>
      <c r="D41" s="35" t="s">
        <v>48</v>
      </c>
      <c r="E41" s="23"/>
      <c r="F41" s="23"/>
      <c r="G41" s="23"/>
      <c r="H41" s="23"/>
      <c r="I41" s="23"/>
      <c r="J41" s="23"/>
      <c r="K41" s="23"/>
      <c r="L41" s="23"/>
      <c r="M41" s="23"/>
      <c r="N41" s="19"/>
      <c r="O41" s="256"/>
      <c r="P41" s="263">
        <f>IF(OR(P32&gt;0,Q41=0,Q40=0,Q40&gt;1,R40=3),1,0)</f>
        <v>1</v>
      </c>
      <c r="Q41" s="257">
        <f>SUM(V40:W40)</f>
        <v>0</v>
      </c>
      <c r="V41" s="257">
        <f>LARGE(V40:W40,1)</f>
        <v>0</v>
      </c>
    </row>
    <row r="42" spans="1:38" ht="18.75" x14ac:dyDescent="0.3">
      <c r="A42" s="36"/>
      <c r="B42" s="23"/>
      <c r="C42" s="29"/>
      <c r="D42" s="30"/>
      <c r="E42" s="30"/>
      <c r="F42" s="30"/>
      <c r="G42" s="30"/>
      <c r="H42" s="30"/>
      <c r="I42" s="30"/>
      <c r="J42" s="30"/>
      <c r="K42" s="30"/>
      <c r="L42" s="30"/>
      <c r="M42" s="30"/>
      <c r="N42" s="19"/>
      <c r="O42" s="256"/>
    </row>
    <row r="43" spans="1:38" ht="63" customHeight="1" x14ac:dyDescent="0.25">
      <c r="A43" s="36"/>
      <c r="B43" s="23"/>
      <c r="C43" s="309" t="str">
        <f>_xlfn.XLOOKUP(V$41,O43:O51,P43:P51,"")</f>
        <v/>
      </c>
      <c r="D43" s="309"/>
      <c r="E43" s="309"/>
      <c r="F43" s="309"/>
      <c r="G43" s="309"/>
      <c r="H43" s="309"/>
      <c r="I43" s="309"/>
      <c r="J43" s="309"/>
      <c r="K43" s="309"/>
      <c r="L43" s="309"/>
      <c r="M43" s="309"/>
      <c r="N43" s="19"/>
      <c r="O43" s="264">
        <v>503</v>
      </c>
      <c r="P43" s="265" t="str">
        <f>CONCATENATE(S43,Y43)</f>
        <v>Complete, sign and commission the affidavit attached as EME - Annexure B</v>
      </c>
      <c r="Q43" s="265" t="s">
        <v>24</v>
      </c>
      <c r="R43" s="265" t="s">
        <v>25</v>
      </c>
      <c r="S43" s="266" t="s">
        <v>31</v>
      </c>
      <c r="T43" s="265"/>
      <c r="U43" s="265"/>
      <c r="V43" s="265"/>
      <c r="W43" s="265"/>
      <c r="X43" s="265"/>
      <c r="Y43" s="265" t="str">
        <f>IF(V$40&gt;0,"EME - Annexure A","EME - Annexure B")</f>
        <v>EME - Annexure B</v>
      </c>
      <c r="Z43" s="265"/>
      <c r="AA43" s="267"/>
      <c r="AB43" s="267"/>
      <c r="AC43" s="267"/>
      <c r="AD43" s="267"/>
      <c r="AE43" s="267"/>
      <c r="AF43" s="267"/>
      <c r="AG43" s="267"/>
      <c r="AH43" s="267"/>
      <c r="AI43" s="267"/>
      <c r="AJ43" s="267"/>
      <c r="AK43" s="18"/>
      <c r="AL43" s="18"/>
    </row>
    <row r="44" spans="1:38" ht="11.25" customHeight="1" x14ac:dyDescent="0.25">
      <c r="A44" s="36"/>
      <c r="B44" s="23"/>
      <c r="C44" s="305"/>
      <c r="D44" s="305"/>
      <c r="E44" s="305"/>
      <c r="F44" s="305"/>
      <c r="G44" s="305"/>
      <c r="H44" s="305"/>
      <c r="I44" s="305"/>
      <c r="J44" s="305"/>
      <c r="K44" s="305"/>
      <c r="L44" s="305"/>
      <c r="M44" s="122"/>
      <c r="N44" s="19"/>
      <c r="O44" s="264">
        <v>502</v>
      </c>
      <c r="P44" s="265" t="str">
        <f t="shared" ref="P44:P45" si="0">CONCATENATE(S44,Y44)</f>
        <v>Complete, sign and commission the affidavit attached as EME - Annexure B</v>
      </c>
      <c r="Q44" s="265" t="s">
        <v>24</v>
      </c>
      <c r="R44" s="265" t="s">
        <v>28</v>
      </c>
      <c r="S44" s="266" t="s">
        <v>31</v>
      </c>
      <c r="T44" s="265"/>
      <c r="U44" s="265"/>
      <c r="V44" s="265"/>
      <c r="W44" s="265"/>
      <c r="X44" s="265"/>
      <c r="Y44" s="265" t="str">
        <f t="shared" ref="Y44:Y45" si="1">IF(V$40&gt;0,"EME - Annexure A","EME - Annexure B")</f>
        <v>EME - Annexure B</v>
      </c>
      <c r="Z44" s="265"/>
      <c r="AA44" s="267"/>
      <c r="AB44" s="267"/>
      <c r="AC44" s="267"/>
      <c r="AD44" s="267"/>
      <c r="AE44" s="267"/>
      <c r="AF44" s="267"/>
      <c r="AG44" s="267"/>
      <c r="AH44" s="267"/>
      <c r="AI44" s="267"/>
      <c r="AJ44" s="267"/>
      <c r="AK44" s="18"/>
      <c r="AL44" s="18"/>
    </row>
    <row r="45" spans="1:38" ht="54" customHeight="1" x14ac:dyDescent="0.25">
      <c r="A45" s="36"/>
      <c r="B45" s="23"/>
      <c r="C45" s="303" t="str">
        <f>_xlfn.XLOOKUP(V41,O52:O55,P52:P55," ")</f>
        <v xml:space="preserve"> </v>
      </c>
      <c r="D45" s="303"/>
      <c r="E45" s="303"/>
      <c r="F45" s="303"/>
      <c r="G45" s="303"/>
      <c r="H45" s="303"/>
      <c r="I45" s="303"/>
      <c r="J45" s="303"/>
      <c r="K45" s="303"/>
      <c r="L45" s="303"/>
      <c r="M45" s="303"/>
      <c r="N45" s="19"/>
      <c r="O45" s="264">
        <v>501</v>
      </c>
      <c r="P45" s="265" t="str">
        <f t="shared" si="0"/>
        <v>Complete, sign and commission the affidavit attached as EME - Annexure B</v>
      </c>
      <c r="Q45" s="265" t="s">
        <v>24</v>
      </c>
      <c r="R45" s="265" t="s">
        <v>29</v>
      </c>
      <c r="S45" s="266" t="s">
        <v>31</v>
      </c>
      <c r="T45" s="265"/>
      <c r="U45" s="265"/>
      <c r="V45" s="265"/>
      <c r="W45" s="265"/>
      <c r="X45" s="265"/>
      <c r="Y45" s="265" t="str">
        <f t="shared" si="1"/>
        <v>EME - Annexure B</v>
      </c>
      <c r="Z45" s="265"/>
      <c r="AA45" s="267"/>
      <c r="AB45" s="267"/>
      <c r="AC45" s="267"/>
      <c r="AD45" s="267"/>
      <c r="AE45" s="267"/>
      <c r="AF45" s="267"/>
      <c r="AG45" s="267"/>
      <c r="AH45" s="267"/>
      <c r="AI45" s="267"/>
      <c r="AJ45" s="267"/>
      <c r="AK45" s="18"/>
      <c r="AL45" s="18"/>
    </row>
    <row r="46" spans="1:38" ht="12.75" customHeight="1" x14ac:dyDescent="0.25">
      <c r="A46" s="36"/>
      <c r="B46" s="23"/>
      <c r="C46" s="305"/>
      <c r="D46" s="305"/>
      <c r="E46" s="305"/>
      <c r="F46" s="305"/>
      <c r="G46" s="305"/>
      <c r="H46" s="305"/>
      <c r="I46" s="305"/>
      <c r="J46" s="305"/>
      <c r="K46" s="305"/>
      <c r="L46" s="305"/>
      <c r="M46" s="122"/>
      <c r="N46" s="19"/>
      <c r="O46" s="264">
        <v>202</v>
      </c>
      <c r="P46" s="265" t="str">
        <f>CONCATENATE(S46,Y46)</f>
        <v>Complete, sign and commission the affidavit attached as QSE - Annexure D</v>
      </c>
      <c r="Q46" s="265" t="s">
        <v>26</v>
      </c>
      <c r="R46" s="265" t="s">
        <v>28</v>
      </c>
      <c r="S46" s="266" t="s">
        <v>31</v>
      </c>
      <c r="T46" s="265"/>
      <c r="U46" s="265"/>
      <c r="V46" s="265"/>
      <c r="W46" s="265"/>
      <c r="X46" s="265"/>
      <c r="Y46" s="265" t="str">
        <f>IF(V$40&gt;0,"QSE - Annexure C","QSE - Annexure D")</f>
        <v>QSE - Annexure D</v>
      </c>
      <c r="Z46" s="265"/>
      <c r="AA46" s="267"/>
      <c r="AB46" s="267"/>
      <c r="AC46" s="267"/>
      <c r="AD46" s="267"/>
      <c r="AE46" s="267"/>
      <c r="AF46" s="267"/>
      <c r="AG46" s="267"/>
      <c r="AH46" s="267"/>
      <c r="AI46" s="267"/>
      <c r="AJ46" s="267"/>
      <c r="AK46" s="18"/>
      <c r="AL46" s="18"/>
    </row>
    <row r="47" spans="1:38" ht="43.5" customHeight="1" x14ac:dyDescent="0.25">
      <c r="A47" s="36"/>
      <c r="B47" s="23"/>
      <c r="C47" s="303" t="str">
        <f>_xlfn.XLOOKUP(V41,O56:O59,P56:P59," ")</f>
        <v xml:space="preserve"> </v>
      </c>
      <c r="D47" s="303"/>
      <c r="E47" s="303"/>
      <c r="F47" s="303"/>
      <c r="G47" s="303"/>
      <c r="H47" s="303"/>
      <c r="I47" s="303"/>
      <c r="J47" s="303"/>
      <c r="K47" s="303"/>
      <c r="L47" s="303"/>
      <c r="M47" s="303"/>
      <c r="N47" s="19"/>
      <c r="O47" s="264">
        <v>201</v>
      </c>
      <c r="P47" s="265" t="str">
        <f>CONCATENATE(S47,Y47)</f>
        <v>Complete, sign and commission the affidavit attached as QSE - Annexure D</v>
      </c>
      <c r="Q47" s="265" t="s">
        <v>26</v>
      </c>
      <c r="R47" s="265" t="s">
        <v>29</v>
      </c>
      <c r="S47" s="266" t="s">
        <v>31</v>
      </c>
      <c r="T47" s="265"/>
      <c r="U47" s="265"/>
      <c r="V47" s="265"/>
      <c r="W47" s="265"/>
      <c r="X47" s="265"/>
      <c r="Y47" s="265" t="str">
        <f>IF(V$40&gt;0,"QSE - Annexure C","QSE - Annexure D")</f>
        <v>QSE - Annexure D</v>
      </c>
      <c r="Z47" s="265"/>
      <c r="AA47" s="267"/>
      <c r="AB47" s="267"/>
      <c r="AC47" s="267"/>
      <c r="AD47" s="267"/>
      <c r="AE47" s="267"/>
      <c r="AF47" s="267"/>
      <c r="AG47" s="267"/>
      <c r="AH47" s="267"/>
      <c r="AI47" s="267"/>
      <c r="AJ47" s="267"/>
      <c r="AK47" s="18"/>
      <c r="AL47" s="18"/>
    </row>
    <row r="48" spans="1:38" ht="12.75" customHeight="1" x14ac:dyDescent="0.25">
      <c r="A48" s="36"/>
      <c r="B48" s="23"/>
      <c r="C48" s="30"/>
      <c r="D48" s="30"/>
      <c r="E48" s="30"/>
      <c r="F48" s="30"/>
      <c r="G48" s="30"/>
      <c r="H48" s="30"/>
      <c r="I48" s="30"/>
      <c r="J48" s="30"/>
      <c r="K48" s="30"/>
      <c r="L48" s="30"/>
      <c r="M48" s="30"/>
      <c r="N48" s="19"/>
      <c r="O48" s="264">
        <v>203</v>
      </c>
      <c r="P48" s="265" t="str">
        <f>CONCATENATE(S48,Y48,AA48)</f>
        <v>i. -  Indicate to what extend you have contributed towards Black Economic Empowerment in terms of the to the criteria as defined in Annexure G - QSE Scorecard for Estate Agents / Brokers</v>
      </c>
      <c r="Q48" s="265" t="s">
        <v>26</v>
      </c>
      <c r="R48" s="265" t="s">
        <v>25</v>
      </c>
      <c r="S48" s="266" t="s">
        <v>33</v>
      </c>
      <c r="T48" s="265"/>
      <c r="U48" s="265"/>
      <c r="V48" s="265"/>
      <c r="W48" s="265"/>
      <c r="X48" s="265"/>
      <c r="Y48" s="267" t="str">
        <f>IF(V$40&gt;0,"Annexure E - ","Annexure G - ")</f>
        <v xml:space="preserve">Annexure G - </v>
      </c>
      <c r="AA48" s="267" t="str">
        <f>IF(V$40&gt;0,"QSE Scorecard for Property and Facility Managers","QSE Scorecard for Estate Agents / Brokers")</f>
        <v>QSE Scorecard for Estate Agents / Brokers</v>
      </c>
      <c r="AB48" s="267"/>
      <c r="AC48" s="267"/>
      <c r="AD48" s="267"/>
      <c r="AE48" s="267"/>
      <c r="AF48" s="267"/>
      <c r="AG48" s="267"/>
      <c r="AH48" s="267"/>
      <c r="AI48" s="267"/>
      <c r="AJ48" s="267"/>
      <c r="AK48" s="18"/>
      <c r="AL48" s="18"/>
    </row>
    <row r="49" spans="1:38" ht="27" customHeight="1" x14ac:dyDescent="0.25">
      <c r="A49" s="36"/>
      <c r="B49" s="43"/>
      <c r="C49" s="44"/>
      <c r="D49" s="44"/>
      <c r="E49" s="44"/>
      <c r="F49" s="44"/>
      <c r="G49" s="44"/>
      <c r="H49" s="44"/>
      <c r="I49" s="44"/>
      <c r="J49" s="44"/>
      <c r="K49" s="44"/>
      <c r="L49" s="44"/>
      <c r="M49" s="44"/>
      <c r="N49" s="45"/>
      <c r="O49" s="264">
        <v>103</v>
      </c>
      <c r="P49" s="265" t="str">
        <f t="shared" ref="P49:P51" si="2">CONCATENATE(S49,Y49,AA49)</f>
        <v>i.  -  Indicate to what extend you have contributed towards Black Economic Empowerment in terms of the to the criteria as defined in Annexure H - Generic Scorecard for Estate Agents / Brokers</v>
      </c>
      <c r="Q49" s="265" t="s">
        <v>27</v>
      </c>
      <c r="R49" s="265" t="s">
        <v>25</v>
      </c>
      <c r="S49" s="266" t="s">
        <v>34</v>
      </c>
      <c r="T49" s="265"/>
      <c r="U49" s="265"/>
      <c r="V49" s="265"/>
      <c r="W49" s="265"/>
      <c r="X49" s="265"/>
      <c r="Y49" s="267" t="str">
        <f>IF(V$40&gt;0,"Annexure F - ","Annexure H - ")</f>
        <v xml:space="preserve">Annexure H - </v>
      </c>
      <c r="AA49" s="267" t="str">
        <f>IF(V$40&gt;0,"Generic Scorecard for Property and Facility Managers","Generic Scorecard for Estate Agents / Brokers")</f>
        <v>Generic Scorecard for Estate Agents / Brokers</v>
      </c>
      <c r="AB49" s="267"/>
      <c r="AC49" s="267"/>
      <c r="AD49" s="267"/>
      <c r="AE49" s="267"/>
      <c r="AF49" s="267"/>
      <c r="AG49" s="267"/>
      <c r="AH49" s="267"/>
      <c r="AI49" s="267"/>
      <c r="AJ49" s="267"/>
      <c r="AK49" s="18"/>
      <c r="AL49" s="18"/>
    </row>
    <row r="50" spans="1:38" ht="27" customHeight="1" x14ac:dyDescent="0.25">
      <c r="A50" s="36"/>
      <c r="B50" s="46"/>
      <c r="C50" s="46"/>
      <c r="D50" s="46"/>
      <c r="E50" s="46"/>
      <c r="F50" s="46"/>
      <c r="G50" s="46"/>
      <c r="H50" s="46"/>
      <c r="I50" s="46"/>
      <c r="J50" s="46"/>
      <c r="K50" s="46"/>
      <c r="L50" s="46"/>
      <c r="M50" s="46"/>
      <c r="N50" s="36"/>
      <c r="O50" s="264">
        <v>102</v>
      </c>
      <c r="P50" s="265" t="str">
        <f t="shared" si="2"/>
        <v>i.  -  Indicate to what extend you have contributed towards Black Economic Empowerment in terms of the to the criteria as defined in Annexure H - Generic Scorecard for Estate Agents / Brokers</v>
      </c>
      <c r="Q50" s="265" t="s">
        <v>27</v>
      </c>
      <c r="R50" s="265" t="s">
        <v>28</v>
      </c>
      <c r="S50" s="266" t="s">
        <v>34</v>
      </c>
      <c r="T50" s="265"/>
      <c r="U50" s="265"/>
      <c r="V50" s="265"/>
      <c r="W50" s="265"/>
      <c r="X50" s="265"/>
      <c r="Y50" s="267" t="str">
        <f>IF(V$40&gt;0,"Annexure F - ","Annexure H - ")</f>
        <v xml:space="preserve">Annexure H - </v>
      </c>
      <c r="Z50" s="267"/>
      <c r="AA50" s="267" t="str">
        <f t="shared" ref="AA50:AA51" si="3">IF(V$40&gt;0,"Generic Scorecard for Property and Facility Managers","Generic Scorecard for Estate Agents / Brokers")</f>
        <v>Generic Scorecard for Estate Agents / Brokers</v>
      </c>
      <c r="AB50" s="267"/>
      <c r="AC50" s="267"/>
      <c r="AD50" s="267"/>
      <c r="AE50" s="267"/>
      <c r="AF50" s="267"/>
      <c r="AG50" s="267"/>
      <c r="AH50" s="267"/>
      <c r="AI50" s="267"/>
      <c r="AJ50" s="267"/>
      <c r="AK50" s="18"/>
      <c r="AL50" s="18"/>
    </row>
    <row r="51" spans="1:38" ht="27" customHeight="1" x14ac:dyDescent="0.25">
      <c r="A51" s="36"/>
      <c r="B51" s="46"/>
      <c r="C51" s="46"/>
      <c r="D51" s="46"/>
      <c r="E51" s="46"/>
      <c r="F51" s="46"/>
      <c r="G51" s="46"/>
      <c r="H51" s="46"/>
      <c r="I51" s="46"/>
      <c r="J51" s="46"/>
      <c r="K51" s="46"/>
      <c r="L51" s="46"/>
      <c r="M51" s="46"/>
      <c r="N51" s="36"/>
      <c r="O51" s="264">
        <v>101</v>
      </c>
      <c r="P51" s="265" t="str">
        <f t="shared" si="2"/>
        <v>i.  -  Indicate to what extend you have contributed towards Black Economic Empowerment in terms of the to the criteria as defined in Annexure H - Generic Scorecard for Estate Agents / Brokers</v>
      </c>
      <c r="Q51" s="268" t="s">
        <v>27</v>
      </c>
      <c r="R51" s="268" t="s">
        <v>29</v>
      </c>
      <c r="S51" s="266" t="s">
        <v>34</v>
      </c>
      <c r="T51" s="268"/>
      <c r="U51" s="268"/>
      <c r="V51" s="268"/>
      <c r="W51" s="268"/>
      <c r="X51" s="268"/>
      <c r="Y51" s="267" t="str">
        <f>IF(V$40&gt;0,"Annexure F - ","Annexure H - ")</f>
        <v xml:space="preserve">Annexure H - </v>
      </c>
      <c r="Z51" s="268"/>
      <c r="AA51" s="267" t="str">
        <f t="shared" si="3"/>
        <v>Generic Scorecard for Estate Agents / Brokers</v>
      </c>
    </row>
    <row r="52" spans="1:38" ht="15" customHeight="1" x14ac:dyDescent="0.25">
      <c r="A52" s="36"/>
      <c r="B52" s="46"/>
      <c r="C52" s="46"/>
      <c r="D52" s="46"/>
      <c r="E52" s="46"/>
      <c r="F52" s="46"/>
      <c r="G52" s="46"/>
      <c r="H52" s="46"/>
      <c r="I52" s="46"/>
      <c r="J52" s="46"/>
      <c r="K52" s="46"/>
      <c r="L52" s="46"/>
      <c r="M52" s="46"/>
      <c r="N52" s="36"/>
      <c r="O52" s="264">
        <v>203</v>
      </c>
      <c r="P52" s="257" t="s">
        <v>32</v>
      </c>
      <c r="S52" s="269"/>
    </row>
    <row r="53" spans="1:38" ht="15" customHeight="1" x14ac:dyDescent="0.25">
      <c r="A53" s="36"/>
      <c r="B53" s="46"/>
      <c r="C53" s="46"/>
      <c r="D53" s="46"/>
      <c r="E53" s="46"/>
      <c r="F53" s="46"/>
      <c r="G53" s="46"/>
      <c r="H53" s="46"/>
      <c r="I53" s="46"/>
      <c r="J53" s="46"/>
      <c r="K53" s="46"/>
      <c r="L53" s="46"/>
      <c r="M53" s="46"/>
      <c r="N53" s="36"/>
      <c r="O53" s="256">
        <v>103</v>
      </c>
      <c r="P53" s="257" t="s">
        <v>32</v>
      </c>
      <c r="S53" s="269"/>
    </row>
    <row r="54" spans="1:38" ht="15" customHeight="1" x14ac:dyDescent="0.25">
      <c r="B54" s="31"/>
      <c r="C54" s="31"/>
      <c r="D54" s="31"/>
      <c r="E54" s="31"/>
      <c r="F54" s="31"/>
      <c r="G54" s="31"/>
      <c r="H54" s="31"/>
      <c r="I54" s="31"/>
      <c r="J54" s="31"/>
      <c r="K54" s="31"/>
      <c r="L54" s="31"/>
      <c r="M54" s="31"/>
      <c r="O54" s="257">
        <v>102</v>
      </c>
      <c r="P54" s="257" t="s">
        <v>32</v>
      </c>
      <c r="S54" s="269"/>
    </row>
    <row r="55" spans="1:38" x14ac:dyDescent="0.25">
      <c r="B55" s="31"/>
      <c r="C55" s="31"/>
      <c r="D55" s="31"/>
      <c r="E55" s="31"/>
      <c r="F55" s="31"/>
      <c r="G55" s="31"/>
      <c r="H55" s="31"/>
      <c r="I55" s="31"/>
      <c r="J55" s="31"/>
      <c r="K55" s="31"/>
      <c r="L55" s="31"/>
      <c r="M55" s="31"/>
      <c r="O55" s="257">
        <v>101</v>
      </c>
      <c r="P55" s="257" t="s">
        <v>32</v>
      </c>
      <c r="S55" s="269"/>
    </row>
    <row r="56" spans="1:38" x14ac:dyDescent="0.25">
      <c r="B56" s="31"/>
      <c r="C56" s="31"/>
      <c r="D56" s="31"/>
      <c r="E56" s="31"/>
      <c r="F56" s="31"/>
      <c r="G56" s="31"/>
      <c r="H56" s="31"/>
      <c r="I56" s="31"/>
      <c r="J56" s="31"/>
      <c r="K56" s="31"/>
      <c r="L56" s="31"/>
      <c r="M56" s="31"/>
      <c r="O56" s="257">
        <v>203</v>
      </c>
      <c r="P56" s="257" t="s">
        <v>300</v>
      </c>
    </row>
    <row r="57" spans="1:38" x14ac:dyDescent="0.25">
      <c r="B57" s="31"/>
      <c r="C57" s="31"/>
      <c r="D57" s="31"/>
      <c r="E57" s="31"/>
      <c r="F57" s="31"/>
      <c r="G57" s="31"/>
      <c r="H57" s="31"/>
      <c r="I57" s="31"/>
      <c r="J57" s="31"/>
      <c r="K57" s="31"/>
      <c r="L57" s="31"/>
      <c r="M57" s="31"/>
      <c r="O57" s="257">
        <v>103</v>
      </c>
      <c r="P57" s="257" t="s">
        <v>300</v>
      </c>
    </row>
    <row r="58" spans="1:38" x14ac:dyDescent="0.25">
      <c r="O58" s="257">
        <v>102</v>
      </c>
      <c r="P58" s="257" t="s">
        <v>300</v>
      </c>
    </row>
    <row r="59" spans="1:38" x14ac:dyDescent="0.25">
      <c r="O59" s="257">
        <v>101</v>
      </c>
      <c r="P59" s="257" t="s">
        <v>300</v>
      </c>
    </row>
  </sheetData>
  <sheetProtection selectLockedCells="1"/>
  <mergeCells count="15">
    <mergeCell ref="C2:M2"/>
    <mergeCell ref="C22:J22"/>
    <mergeCell ref="C32:J32"/>
    <mergeCell ref="C43:M43"/>
    <mergeCell ref="C45:M45"/>
    <mergeCell ref="C4:M5"/>
    <mergeCell ref="C7:M8"/>
    <mergeCell ref="C47:M47"/>
    <mergeCell ref="C27:D27"/>
    <mergeCell ref="C29:D29"/>
    <mergeCell ref="C19:D19"/>
    <mergeCell ref="C38:D38"/>
    <mergeCell ref="C36:D36"/>
    <mergeCell ref="C44:L44"/>
    <mergeCell ref="C46:L46"/>
  </mergeCells>
  <conditionalFormatting sqref="C23:L31">
    <cfRule type="expression" dxfId="3" priority="8">
      <formula>$U$22=1</formula>
    </cfRule>
  </conditionalFormatting>
  <conditionalFormatting sqref="C33:K40">
    <cfRule type="expression" dxfId="2" priority="5">
      <formula>$P$32=1</formula>
    </cfRule>
  </conditionalFormatting>
  <conditionalFormatting sqref="C41:M42 C44:M44 C43 C46:M46 C45 C48:M48 C47">
    <cfRule type="expression" dxfId="1" priority="2">
      <formula>$P$41=1</formula>
    </cfRule>
  </conditionalFormatting>
  <conditionalFormatting sqref="C32:J32">
    <cfRule type="expression" dxfId="0" priority="1">
      <formula>$U$22&gt;0</formula>
    </cfRule>
  </conditionalFormatting>
  <dataValidations count="1">
    <dataValidation type="list" allowBlank="1" showInputMessage="1" showErrorMessage="1" sqref="J18 J39 J37 J35 J30 J28 J26 J20" xr:uid="{30CB0B6E-BC4E-4FD2-B055-1DEBC8CBD8FC}">
      <formula1>$S$4:$S$5</formula1>
    </dataValidation>
  </dataValidations>
  <pageMargins left="0.7" right="0.7" top="0.75" bottom="0.75" header="0.3" footer="0.3"/>
  <pageSetup paperSize="9" orientation="portrait"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3F5FF-FF4A-4681-99F0-8D4685A0F738}">
  <sheetPr>
    <pageSetUpPr fitToPage="1"/>
  </sheetPr>
  <dimension ref="A1:DB539"/>
  <sheetViews>
    <sheetView showGridLines="0" zoomScaleNormal="100" workbookViewId="0">
      <selection activeCell="P8" sqref="P8"/>
    </sheetView>
  </sheetViews>
  <sheetFormatPr defaultRowHeight="15" x14ac:dyDescent="0.25"/>
  <cols>
    <col min="1" max="1" width="3.140625" style="242" customWidth="1"/>
    <col min="2" max="2" width="2" customWidth="1"/>
    <col min="3" max="4" width="8" customWidth="1"/>
    <col min="5" max="6" width="3.7109375" customWidth="1"/>
    <col min="7" max="12" width="8" customWidth="1"/>
    <col min="13" max="14" width="3.7109375" customWidth="1"/>
    <col min="15" max="16" width="8" customWidth="1"/>
    <col min="17" max="17" width="2.85546875" customWidth="1"/>
    <col min="18" max="20" width="1.5703125" customWidth="1"/>
    <col min="21" max="21" width="2.85546875" customWidth="1"/>
    <col min="22" max="23" width="8" customWidth="1"/>
    <col min="24" max="25" width="3.7109375" customWidth="1"/>
    <col min="26" max="31" width="8" customWidth="1"/>
    <col min="32" max="33" width="3.7109375" customWidth="1"/>
    <col min="34" max="35" width="8" customWidth="1"/>
    <col min="36" max="36" width="2" customWidth="1"/>
    <col min="37" max="58" width="8" style="242" customWidth="1"/>
    <col min="59" max="59" width="5" style="242" customWidth="1"/>
    <col min="60" max="60" width="1.7109375" style="242" hidden="1" customWidth="1"/>
    <col min="61" max="62" width="8.85546875" style="242" hidden="1" customWidth="1"/>
    <col min="63" max="64" width="4.7109375" style="242" hidden="1" customWidth="1"/>
    <col min="65" max="66" width="7.85546875" style="242" hidden="1" customWidth="1"/>
    <col min="67" max="68" width="8.85546875" style="242" hidden="1" customWidth="1"/>
    <col min="69" max="70" width="7.85546875" style="242" hidden="1" customWidth="1"/>
    <col min="71" max="72" width="4.7109375" style="242" hidden="1" customWidth="1"/>
    <col min="73" max="74" width="8.85546875" style="242" hidden="1" customWidth="1"/>
    <col min="75" max="75" width="2.5703125" style="242" hidden="1" customWidth="1"/>
    <col min="76" max="77" width="9.140625" style="242" customWidth="1"/>
    <col min="78" max="106" width="9.140625" style="242"/>
  </cols>
  <sheetData>
    <row r="1" spans="1:106" s="242" customFormat="1" x14ac:dyDescent="0.25"/>
    <row r="2" spans="1:106" ht="27.75" customHeight="1" x14ac:dyDescent="0.25">
      <c r="C2" s="371" t="s">
        <v>313</v>
      </c>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row>
    <row r="3" spans="1:106" ht="13.5" customHeight="1" thickBot="1" x14ac:dyDescent="0.3">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row>
    <row r="4" spans="1:106" ht="15.75" thickBot="1" x14ac:dyDescent="0.3">
      <c r="E4" s="372" t="s">
        <v>315</v>
      </c>
      <c r="F4" s="373"/>
      <c r="G4" s="373"/>
      <c r="H4" s="373"/>
      <c r="I4" s="373"/>
      <c r="J4" s="373"/>
      <c r="K4" s="373"/>
      <c r="L4" s="373"/>
      <c r="M4" s="373"/>
      <c r="N4" s="374"/>
      <c r="X4" s="328" t="s">
        <v>316</v>
      </c>
      <c r="Y4" s="329"/>
      <c r="Z4" s="329"/>
      <c r="AA4" s="329"/>
      <c r="AB4" s="329"/>
      <c r="AC4" s="329"/>
      <c r="AD4" s="329"/>
      <c r="AE4" s="329"/>
      <c r="AF4" s="329"/>
      <c r="AG4" s="330"/>
    </row>
    <row r="5" spans="1:106" s="6" customFormat="1" ht="15" customHeight="1" x14ac:dyDescent="0.25">
      <c r="A5" s="243"/>
      <c r="B5" s="10"/>
      <c r="C5" s="10"/>
      <c r="D5" s="10"/>
      <c r="E5" s="375"/>
      <c r="F5" s="376"/>
      <c r="G5" s="376"/>
      <c r="H5" s="376"/>
      <c r="I5" s="376"/>
      <c r="J5" s="376"/>
      <c r="K5" s="376"/>
      <c r="L5" s="376"/>
      <c r="M5" s="376"/>
      <c r="N5" s="377"/>
      <c r="O5" s="10"/>
      <c r="P5" s="10"/>
      <c r="Q5" s="10"/>
      <c r="V5"/>
      <c r="W5"/>
      <c r="X5" s="331"/>
      <c r="Y5" s="332"/>
      <c r="Z5" s="332"/>
      <c r="AA5" s="332"/>
      <c r="AB5" s="332"/>
      <c r="AC5" s="332"/>
      <c r="AD5" s="332"/>
      <c r="AE5" s="332"/>
      <c r="AF5" s="332"/>
      <c r="AG5" s="333"/>
      <c r="AH5"/>
      <c r="AI5"/>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355" t="s">
        <v>1</v>
      </c>
      <c r="BI5" s="356"/>
      <c r="BJ5" s="356"/>
      <c r="BK5" s="356"/>
      <c r="BL5" s="356"/>
      <c r="BM5" s="356"/>
      <c r="BN5" s="356"/>
      <c r="BO5" s="356"/>
      <c r="BP5" s="356"/>
      <c r="BQ5" s="356"/>
      <c r="BR5" s="356"/>
      <c r="BS5" s="356"/>
      <c r="BT5" s="356"/>
      <c r="BU5" s="356"/>
      <c r="BV5" s="356"/>
      <c r="BW5" s="357"/>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row>
    <row r="6" spans="1:106" s="6" customFormat="1" ht="15.75" customHeight="1" x14ac:dyDescent="0.25">
      <c r="A6" s="243"/>
      <c r="B6" s="10"/>
      <c r="C6" s="10"/>
      <c r="D6" s="10"/>
      <c r="E6" s="375"/>
      <c r="F6" s="376"/>
      <c r="G6" s="376"/>
      <c r="H6" s="376"/>
      <c r="I6" s="376"/>
      <c r="J6" s="376"/>
      <c r="K6" s="376"/>
      <c r="L6" s="376"/>
      <c r="M6" s="376"/>
      <c r="N6" s="377"/>
      <c r="O6" s="10"/>
      <c r="P6" s="10"/>
      <c r="Q6" s="10"/>
      <c r="V6" s="10"/>
      <c r="W6" s="10"/>
      <c r="X6" s="331"/>
      <c r="Y6" s="332"/>
      <c r="Z6" s="332"/>
      <c r="AA6" s="332"/>
      <c r="AB6" s="332"/>
      <c r="AC6" s="332"/>
      <c r="AD6" s="332"/>
      <c r="AE6" s="332"/>
      <c r="AF6" s="332"/>
      <c r="AG6" s="333"/>
      <c r="AH6" s="10"/>
      <c r="AI6" s="10"/>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358"/>
      <c r="BI6" s="359"/>
      <c r="BJ6" s="359"/>
      <c r="BK6" s="359"/>
      <c r="BL6" s="359"/>
      <c r="BM6" s="359"/>
      <c r="BN6" s="359"/>
      <c r="BO6" s="359"/>
      <c r="BP6" s="359"/>
      <c r="BQ6" s="359"/>
      <c r="BR6" s="359"/>
      <c r="BS6" s="359"/>
      <c r="BT6" s="359"/>
      <c r="BU6" s="359"/>
      <c r="BV6" s="359"/>
      <c r="BW6" s="360"/>
      <c r="BX6" s="243"/>
      <c r="BY6" s="243"/>
      <c r="BZ6" s="243"/>
      <c r="CA6" s="243"/>
      <c r="CB6" s="243"/>
      <c r="CC6" s="243"/>
      <c r="CD6" s="243"/>
      <c r="CE6" s="243"/>
      <c r="CF6" s="243"/>
      <c r="CG6" s="243"/>
      <c r="CH6" s="243"/>
      <c r="CI6" s="243"/>
      <c r="CJ6" s="243"/>
      <c r="CK6" s="243"/>
      <c r="CL6" s="243"/>
      <c r="CM6" s="243"/>
      <c r="CN6" s="243"/>
      <c r="CO6" s="243"/>
      <c r="CP6" s="243"/>
      <c r="CQ6" s="243"/>
      <c r="CR6" s="243"/>
      <c r="CS6" s="243"/>
      <c r="CT6" s="243"/>
      <c r="CU6" s="243"/>
      <c r="CV6" s="243"/>
      <c r="CW6" s="243"/>
      <c r="CX6" s="243"/>
      <c r="CY6" s="243"/>
      <c r="CZ6" s="243"/>
      <c r="DA6" s="243"/>
      <c r="DB6" s="243"/>
    </row>
    <row r="7" spans="1:106" s="6" customFormat="1" ht="15.75" customHeight="1" thickBot="1" x14ac:dyDescent="0.3">
      <c r="A7" s="243"/>
      <c r="B7" s="10"/>
      <c r="C7" s="10"/>
      <c r="D7" s="10"/>
      <c r="E7" s="378"/>
      <c r="F7" s="379"/>
      <c r="G7" s="379"/>
      <c r="H7" s="379"/>
      <c r="I7" s="379"/>
      <c r="J7" s="379"/>
      <c r="K7" s="379"/>
      <c r="L7" s="379"/>
      <c r="M7" s="379"/>
      <c r="N7" s="380"/>
      <c r="O7" s="10"/>
      <c r="P7" s="10"/>
      <c r="Q7" s="10"/>
      <c r="V7" s="10"/>
      <c r="W7" s="10"/>
      <c r="X7" s="334"/>
      <c r="Y7" s="335"/>
      <c r="Z7" s="335"/>
      <c r="AA7" s="335"/>
      <c r="AB7" s="335"/>
      <c r="AC7" s="335"/>
      <c r="AD7" s="335"/>
      <c r="AE7" s="335"/>
      <c r="AF7" s="335"/>
      <c r="AG7" s="336"/>
      <c r="AH7" s="10"/>
      <c r="AI7" s="10"/>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358"/>
      <c r="BI7" s="359"/>
      <c r="BJ7" s="359"/>
      <c r="BK7" s="359"/>
      <c r="BL7" s="359"/>
      <c r="BM7" s="359"/>
      <c r="BN7" s="359"/>
      <c r="BO7" s="359"/>
      <c r="BP7" s="359"/>
      <c r="BQ7" s="359"/>
      <c r="BR7" s="359"/>
      <c r="BS7" s="359"/>
      <c r="BT7" s="359"/>
      <c r="BU7" s="359"/>
      <c r="BV7" s="359"/>
      <c r="BW7" s="360"/>
      <c r="BX7" s="243"/>
      <c r="BY7" s="243"/>
      <c r="BZ7" s="243"/>
      <c r="CA7" s="245"/>
      <c r="CB7" s="243"/>
      <c r="CC7" s="243"/>
      <c r="CD7" s="243"/>
      <c r="CE7" s="243"/>
      <c r="CF7" s="243"/>
      <c r="CG7" s="243"/>
      <c r="CH7" s="243"/>
      <c r="CI7" s="243"/>
      <c r="CJ7" s="243"/>
      <c r="CK7" s="243"/>
      <c r="CL7" s="243"/>
      <c r="CM7" s="243"/>
      <c r="CN7" s="243"/>
      <c r="CO7" s="243"/>
      <c r="CP7" s="243"/>
      <c r="CQ7" s="243"/>
      <c r="CR7" s="243"/>
      <c r="CS7" s="243"/>
      <c r="CT7" s="243"/>
      <c r="CU7" s="243"/>
      <c r="CV7" s="243"/>
      <c r="CW7" s="243"/>
      <c r="CX7" s="243"/>
      <c r="CY7" s="243"/>
      <c r="CZ7" s="243"/>
      <c r="DA7" s="243"/>
      <c r="DB7" s="243"/>
    </row>
    <row r="8" spans="1:106" s="6" customFormat="1" ht="15.75" customHeight="1" x14ac:dyDescent="0.25">
      <c r="A8" s="243"/>
      <c r="B8" s="10"/>
      <c r="C8" s="10"/>
      <c r="D8" s="10"/>
      <c r="E8" s="12"/>
      <c r="F8" s="12"/>
      <c r="G8" s="12"/>
      <c r="H8" s="12"/>
      <c r="I8" s="12"/>
      <c r="J8" s="13"/>
      <c r="K8" s="12"/>
      <c r="L8" s="12"/>
      <c r="M8" s="12"/>
      <c r="N8" s="12"/>
      <c r="O8" s="10"/>
      <c r="P8" s="10"/>
      <c r="Q8" s="10"/>
      <c r="V8" s="10"/>
      <c r="W8" s="10"/>
      <c r="X8" s="10"/>
      <c r="Y8" s="10"/>
      <c r="Z8" s="10"/>
      <c r="AA8" s="10"/>
      <c r="AB8" s="10"/>
      <c r="AC8" s="15"/>
      <c r="AD8" s="10"/>
      <c r="AE8" s="10"/>
      <c r="AF8" s="10"/>
      <c r="AG8" s="10"/>
      <c r="AH8" s="10"/>
      <c r="AI8" s="10"/>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358"/>
      <c r="BI8" s="359"/>
      <c r="BJ8" s="359"/>
      <c r="BK8" s="359"/>
      <c r="BL8" s="359"/>
      <c r="BM8" s="359"/>
      <c r="BN8" s="359"/>
      <c r="BO8" s="359"/>
      <c r="BP8" s="359"/>
      <c r="BQ8" s="359"/>
      <c r="BR8" s="359"/>
      <c r="BS8" s="359"/>
      <c r="BT8" s="359"/>
      <c r="BU8" s="359"/>
      <c r="BV8" s="359"/>
      <c r="BW8" s="360"/>
      <c r="BX8" s="243"/>
      <c r="BY8" s="243"/>
      <c r="BZ8" s="243"/>
      <c r="CA8" s="245"/>
      <c r="CB8" s="243"/>
      <c r="CC8" s="243"/>
      <c r="CD8" s="243"/>
      <c r="CE8" s="243"/>
      <c r="CF8" s="243"/>
      <c r="CG8" s="243"/>
      <c r="CH8" s="243"/>
      <c r="CI8" s="243"/>
      <c r="CJ8" s="243"/>
      <c r="CK8" s="243"/>
      <c r="CL8" s="243"/>
      <c r="CM8" s="243"/>
      <c r="CN8" s="243"/>
      <c r="CO8" s="243"/>
      <c r="CP8" s="243"/>
      <c r="CQ8" s="243"/>
      <c r="CR8" s="243"/>
      <c r="CS8" s="243"/>
      <c r="CT8" s="243"/>
      <c r="CU8" s="243"/>
      <c r="CV8" s="243"/>
      <c r="CW8" s="243"/>
      <c r="CX8" s="243"/>
      <c r="CY8" s="243"/>
      <c r="CZ8" s="243"/>
      <c r="DA8" s="243"/>
      <c r="DB8" s="243"/>
    </row>
    <row r="9" spans="1:106" s="6" customFormat="1" ht="24.75" customHeight="1" thickBot="1" x14ac:dyDescent="0.3">
      <c r="A9" s="243"/>
      <c r="B9" s="10"/>
      <c r="C9" s="10"/>
      <c r="D9" s="10"/>
      <c r="E9" s="10"/>
      <c r="F9" s="10"/>
      <c r="G9" s="10"/>
      <c r="H9" s="10"/>
      <c r="I9" s="10"/>
      <c r="J9" s="14"/>
      <c r="K9" s="10"/>
      <c r="L9" s="10"/>
      <c r="M9" s="10"/>
      <c r="N9" s="10"/>
      <c r="O9" s="10"/>
      <c r="P9" s="10"/>
      <c r="Q9" s="10"/>
      <c r="V9" s="10"/>
      <c r="W9" s="10"/>
      <c r="X9" s="10"/>
      <c r="Y9" s="10"/>
      <c r="Z9" s="10"/>
      <c r="AA9" s="10"/>
      <c r="AB9" s="10"/>
      <c r="AC9" s="14"/>
      <c r="AD9" s="10"/>
      <c r="AE9" s="10"/>
      <c r="AF9" s="10"/>
      <c r="AG9" s="10"/>
      <c r="AH9" s="10"/>
      <c r="AI9" s="10"/>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361"/>
      <c r="BI9" s="362"/>
      <c r="BJ9" s="362"/>
      <c r="BK9" s="362"/>
      <c r="BL9" s="362"/>
      <c r="BM9" s="362"/>
      <c r="BN9" s="362"/>
      <c r="BO9" s="362"/>
      <c r="BP9" s="362"/>
      <c r="BQ9" s="362"/>
      <c r="BR9" s="362"/>
      <c r="BS9" s="362"/>
      <c r="BT9" s="362"/>
      <c r="BU9" s="362"/>
      <c r="BV9" s="362"/>
      <c r="BW9" s="363"/>
      <c r="BX9" s="243"/>
      <c r="BY9" s="243"/>
      <c r="BZ9" s="243"/>
      <c r="CA9" s="243"/>
      <c r="CB9" s="243"/>
      <c r="CC9" s="243"/>
      <c r="CD9" s="243"/>
      <c r="CE9" s="243"/>
      <c r="CF9" s="243"/>
      <c r="CG9" s="243"/>
      <c r="CH9" s="243"/>
      <c r="CI9" s="243"/>
      <c r="CJ9" s="243"/>
      <c r="CK9" s="243"/>
      <c r="CL9" s="243"/>
      <c r="CM9" s="243"/>
      <c r="CN9" s="243"/>
      <c r="CO9" s="243"/>
      <c r="CP9" s="243"/>
      <c r="CQ9" s="243"/>
      <c r="CR9" s="243"/>
      <c r="CS9" s="243"/>
      <c r="CT9" s="243"/>
      <c r="CU9" s="243"/>
      <c r="CV9" s="243"/>
      <c r="CW9" s="243"/>
      <c r="CX9" s="243"/>
      <c r="CY9" s="243"/>
      <c r="CZ9" s="243"/>
      <c r="DA9" s="243"/>
      <c r="DB9" s="243"/>
    </row>
    <row r="10" spans="1:106" x14ac:dyDescent="0.25">
      <c r="D10" s="2"/>
      <c r="E10" s="7"/>
      <c r="F10" s="7"/>
      <c r="G10" s="7"/>
      <c r="H10" s="7"/>
      <c r="I10" s="7"/>
      <c r="J10" s="2"/>
      <c r="K10" s="7"/>
      <c r="L10" s="7"/>
      <c r="M10" s="7"/>
      <c r="N10" s="7"/>
      <c r="O10" s="11"/>
      <c r="P10" s="3"/>
      <c r="W10" s="2"/>
      <c r="X10" s="7"/>
      <c r="Y10" s="7"/>
      <c r="Z10" s="7"/>
      <c r="AA10" s="7"/>
      <c r="AB10" s="7"/>
      <c r="AC10" s="2"/>
      <c r="AD10" s="7"/>
      <c r="AE10" s="7"/>
      <c r="AF10" s="7"/>
      <c r="AG10" s="7"/>
      <c r="AH10" s="11"/>
      <c r="AI10" s="3"/>
      <c r="BJ10" s="252"/>
      <c r="BP10" s="252"/>
      <c r="BV10" s="252"/>
    </row>
    <row r="11" spans="1:106" ht="15.75" thickBot="1" x14ac:dyDescent="0.3">
      <c r="D11" s="3"/>
      <c r="J11" s="3"/>
      <c r="P11" s="3"/>
      <c r="W11" s="3"/>
      <c r="AC11" s="3"/>
      <c r="AI11" s="3"/>
      <c r="BJ11" s="252"/>
      <c r="BP11" s="252"/>
      <c r="BV11" s="252"/>
    </row>
    <row r="12" spans="1:106" ht="23.25" customHeight="1" x14ac:dyDescent="0.25">
      <c r="C12" s="316" t="s">
        <v>301</v>
      </c>
      <c r="D12" s="317"/>
      <c r="I12" s="316" t="s">
        <v>302</v>
      </c>
      <c r="J12" s="317"/>
      <c r="O12" s="316" t="s">
        <v>303</v>
      </c>
      <c r="P12" s="317"/>
      <c r="V12" s="337" t="s">
        <v>304</v>
      </c>
      <c r="W12" s="338"/>
      <c r="AB12" s="337" t="s">
        <v>305</v>
      </c>
      <c r="AC12" s="338"/>
      <c r="AH12" s="337" t="s">
        <v>306</v>
      </c>
      <c r="AI12" s="338"/>
      <c r="BI12" s="343" t="s">
        <v>10</v>
      </c>
      <c r="BJ12" s="344"/>
      <c r="BO12" s="343" t="s">
        <v>12</v>
      </c>
      <c r="BP12" s="344"/>
      <c r="BU12" s="343" t="s">
        <v>11</v>
      </c>
      <c r="BV12" s="344"/>
    </row>
    <row r="13" spans="1:106" ht="23.25" customHeight="1" x14ac:dyDescent="0.25">
      <c r="C13" s="318"/>
      <c r="D13" s="319"/>
      <c r="I13" s="318"/>
      <c r="J13" s="319"/>
      <c r="O13" s="318"/>
      <c r="P13" s="319"/>
      <c r="V13" s="339"/>
      <c r="W13" s="340"/>
      <c r="AB13" s="339"/>
      <c r="AC13" s="340"/>
      <c r="AH13" s="339"/>
      <c r="AI13" s="340"/>
      <c r="BI13" s="345"/>
      <c r="BJ13" s="346"/>
      <c r="BO13" s="345"/>
      <c r="BP13" s="346"/>
      <c r="BU13" s="345"/>
      <c r="BV13" s="346"/>
    </row>
    <row r="14" spans="1:106" ht="23.25" customHeight="1" thickBot="1" x14ac:dyDescent="0.3">
      <c r="C14" s="320"/>
      <c r="D14" s="321"/>
      <c r="I14" s="320"/>
      <c r="J14" s="321"/>
      <c r="O14" s="320"/>
      <c r="P14" s="321"/>
      <c r="V14" s="341"/>
      <c r="W14" s="342"/>
      <c r="AB14" s="341"/>
      <c r="AC14" s="342"/>
      <c r="AH14" s="341"/>
      <c r="AI14" s="342"/>
      <c r="BI14" s="347"/>
      <c r="BJ14" s="348"/>
      <c r="BO14" s="347"/>
      <c r="BP14" s="348"/>
      <c r="BU14" s="347"/>
      <c r="BV14" s="348"/>
    </row>
    <row r="15" spans="1:106" x14ac:dyDescent="0.25">
      <c r="C15" s="4"/>
      <c r="I15" s="4"/>
      <c r="O15" s="4"/>
      <c r="V15" s="4"/>
      <c r="AB15" s="4"/>
      <c r="AH15" s="4"/>
      <c r="BI15" s="253"/>
      <c r="BO15" s="253"/>
      <c r="BU15" s="253"/>
    </row>
    <row r="16" spans="1:106" ht="24.75" customHeight="1" x14ac:dyDescent="0.25">
      <c r="C16" s="4"/>
      <c r="I16" s="4"/>
      <c r="O16" s="4"/>
      <c r="V16" s="4"/>
      <c r="AB16" s="4"/>
      <c r="AH16" s="4"/>
      <c r="BI16" s="253"/>
      <c r="BO16" s="253"/>
      <c r="BU16" s="253"/>
    </row>
    <row r="17" spans="1:106" ht="15.75" thickBot="1" x14ac:dyDescent="0.3">
      <c r="C17" s="4"/>
      <c r="I17" s="4"/>
      <c r="O17" s="4"/>
      <c r="V17" s="4"/>
      <c r="AB17" s="4"/>
      <c r="AH17" s="4"/>
      <c r="BI17" s="253"/>
      <c r="BO17" s="253"/>
      <c r="BU17" s="253"/>
    </row>
    <row r="18" spans="1:106" s="9" customFormat="1" ht="20.25" customHeight="1" x14ac:dyDescent="0.25">
      <c r="A18" s="244"/>
      <c r="C18" s="322" t="s">
        <v>13</v>
      </c>
      <c r="D18" s="323"/>
      <c r="I18" s="322" t="s">
        <v>14</v>
      </c>
      <c r="J18" s="323"/>
      <c r="O18" s="322" t="s">
        <v>307</v>
      </c>
      <c r="P18" s="323"/>
      <c r="V18" s="349" t="s">
        <v>13</v>
      </c>
      <c r="W18" s="350"/>
      <c r="AB18" s="349" t="s">
        <v>14</v>
      </c>
      <c r="AC18" s="350"/>
      <c r="AH18" s="349" t="s">
        <v>307</v>
      </c>
      <c r="AI18" s="350"/>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364" t="s">
        <v>13</v>
      </c>
      <c r="BJ18" s="365"/>
      <c r="BK18" s="244"/>
      <c r="BL18" s="244"/>
      <c r="BM18" s="244"/>
      <c r="BN18" s="244"/>
      <c r="BO18" s="364" t="s">
        <v>14</v>
      </c>
      <c r="BP18" s="365"/>
      <c r="BQ18" s="244"/>
      <c r="BR18" s="244"/>
      <c r="BS18" s="244"/>
      <c r="BT18" s="244"/>
      <c r="BU18" s="364" t="s">
        <v>5</v>
      </c>
      <c r="BV18" s="365"/>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row>
    <row r="19" spans="1:106" s="9" customFormat="1" ht="20.25" customHeight="1" x14ac:dyDescent="0.25">
      <c r="A19" s="244"/>
      <c r="C19" s="324"/>
      <c r="D19" s="325"/>
      <c r="I19" s="324"/>
      <c r="J19" s="325"/>
      <c r="O19" s="324"/>
      <c r="P19" s="325"/>
      <c r="V19" s="351"/>
      <c r="W19" s="352"/>
      <c r="AB19" s="351"/>
      <c r="AC19" s="352"/>
      <c r="AH19" s="351"/>
      <c r="AI19" s="352"/>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366"/>
      <c r="BJ19" s="367"/>
      <c r="BK19" s="244"/>
      <c r="BL19" s="244"/>
      <c r="BM19" s="244"/>
      <c r="BN19" s="244"/>
      <c r="BO19" s="366"/>
      <c r="BP19" s="367"/>
      <c r="BQ19" s="244"/>
      <c r="BR19" s="244"/>
      <c r="BS19" s="244"/>
      <c r="BT19" s="244"/>
      <c r="BU19" s="366"/>
      <c r="BV19" s="367"/>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row>
    <row r="20" spans="1:106" s="9" customFormat="1" ht="20.25" customHeight="1" thickBot="1" x14ac:dyDescent="0.3">
      <c r="A20" s="244"/>
      <c r="C20" s="326"/>
      <c r="D20" s="327"/>
      <c r="I20" s="326"/>
      <c r="J20" s="327"/>
      <c r="O20" s="326"/>
      <c r="P20" s="327"/>
      <c r="V20" s="353"/>
      <c r="W20" s="354"/>
      <c r="AB20" s="353"/>
      <c r="AC20" s="354"/>
      <c r="AH20" s="353"/>
      <c r="AI20" s="35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368"/>
      <c r="BJ20" s="369"/>
      <c r="BK20" s="244"/>
      <c r="BL20" s="244"/>
      <c r="BM20" s="244"/>
      <c r="BN20" s="244"/>
      <c r="BO20" s="368"/>
      <c r="BP20" s="369"/>
      <c r="BQ20" s="244"/>
      <c r="BR20" s="244"/>
      <c r="BS20" s="244"/>
      <c r="BT20" s="244"/>
      <c r="BU20" s="368"/>
      <c r="BV20" s="369"/>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row>
    <row r="21" spans="1:106" x14ac:dyDescent="0.25">
      <c r="C21" s="4"/>
      <c r="J21" s="3"/>
      <c r="O21" s="4"/>
      <c r="V21" s="4"/>
      <c r="AC21" s="3"/>
      <c r="AH21" s="4"/>
      <c r="BI21" s="253"/>
      <c r="BP21" s="252"/>
      <c r="BU21" s="253"/>
    </row>
    <row r="22" spans="1:106" ht="24.75" customHeight="1" x14ac:dyDescent="0.25">
      <c r="C22" s="4"/>
      <c r="J22" s="8"/>
      <c r="O22" s="4"/>
      <c r="V22" s="4"/>
      <c r="AC22" s="8"/>
      <c r="AH22" s="4"/>
      <c r="BI22" s="253"/>
      <c r="BP22" s="254"/>
      <c r="BU22" s="253"/>
    </row>
    <row r="23" spans="1:106" x14ac:dyDescent="0.25">
      <c r="C23" s="4"/>
      <c r="H23" s="2"/>
      <c r="I23" s="7"/>
      <c r="J23" s="5"/>
      <c r="K23" s="7"/>
      <c r="L23" s="3"/>
      <c r="O23" s="4"/>
      <c r="V23" s="4"/>
      <c r="AA23" s="2"/>
      <c r="AB23" s="7"/>
      <c r="AC23" s="5"/>
      <c r="AD23" s="7"/>
      <c r="AE23" s="3"/>
      <c r="AH23" s="4"/>
      <c r="BI23" s="253"/>
      <c r="BN23" s="249"/>
      <c r="BO23" s="250"/>
      <c r="BP23" s="246"/>
      <c r="BQ23" s="250"/>
      <c r="BR23" s="252"/>
      <c r="BU23" s="253"/>
    </row>
    <row r="24" spans="1:106" ht="15.75" thickBot="1" x14ac:dyDescent="0.3">
      <c r="C24" s="4"/>
      <c r="H24" s="3"/>
      <c r="I24" s="5"/>
      <c r="J24" s="5"/>
      <c r="K24" s="5"/>
      <c r="L24" s="3"/>
      <c r="O24" s="4"/>
      <c r="V24" s="4"/>
      <c r="AA24" s="3"/>
      <c r="AB24" s="5"/>
      <c r="AC24" s="5"/>
      <c r="AD24" s="5"/>
      <c r="AE24" s="3"/>
      <c r="AH24" s="4"/>
      <c r="BI24" s="253"/>
      <c r="BN24" s="252"/>
      <c r="BO24" s="246"/>
      <c r="BP24" s="246"/>
      <c r="BQ24" s="246"/>
      <c r="BR24" s="252"/>
      <c r="BU24" s="253"/>
    </row>
    <row r="25" spans="1:106" ht="24" customHeight="1" x14ac:dyDescent="0.25">
      <c r="C25" s="316" t="s">
        <v>6</v>
      </c>
      <c r="D25" s="317"/>
      <c r="G25" s="316" t="s">
        <v>7</v>
      </c>
      <c r="H25" s="317"/>
      <c r="K25" s="316" t="s">
        <v>8</v>
      </c>
      <c r="L25" s="317"/>
      <c r="O25" s="316" t="s">
        <v>9</v>
      </c>
      <c r="P25" s="317"/>
      <c r="V25" s="337" t="s">
        <v>6</v>
      </c>
      <c r="W25" s="338"/>
      <c r="Z25" s="337" t="s">
        <v>7</v>
      </c>
      <c r="AA25" s="338"/>
      <c r="AD25" s="337" t="s">
        <v>8</v>
      </c>
      <c r="AE25" s="338"/>
      <c r="AH25" s="337" t="s">
        <v>9</v>
      </c>
      <c r="AI25" s="338"/>
      <c r="BI25" s="343" t="s">
        <v>6</v>
      </c>
      <c r="BJ25" s="344"/>
      <c r="BM25" s="343" t="s">
        <v>7</v>
      </c>
      <c r="BN25" s="344"/>
      <c r="BQ25" s="343" t="s">
        <v>8</v>
      </c>
      <c r="BR25" s="344"/>
      <c r="BU25" s="343" t="s">
        <v>9</v>
      </c>
      <c r="BV25" s="344"/>
    </row>
    <row r="26" spans="1:106" ht="24" customHeight="1" x14ac:dyDescent="0.25">
      <c r="C26" s="318"/>
      <c r="D26" s="319"/>
      <c r="G26" s="318"/>
      <c r="H26" s="319"/>
      <c r="K26" s="318"/>
      <c r="L26" s="319"/>
      <c r="O26" s="318"/>
      <c r="P26" s="319"/>
      <c r="V26" s="339"/>
      <c r="W26" s="340"/>
      <c r="Z26" s="339"/>
      <c r="AA26" s="340"/>
      <c r="AD26" s="339"/>
      <c r="AE26" s="340"/>
      <c r="AH26" s="339"/>
      <c r="AI26" s="340"/>
      <c r="BI26" s="345"/>
      <c r="BJ26" s="346"/>
      <c r="BM26" s="345"/>
      <c r="BN26" s="346"/>
      <c r="BQ26" s="345"/>
      <c r="BR26" s="346"/>
      <c r="BU26" s="345"/>
      <c r="BV26" s="346"/>
    </row>
    <row r="27" spans="1:106" ht="24" customHeight="1" thickBot="1" x14ac:dyDescent="0.3">
      <c r="C27" s="320"/>
      <c r="D27" s="321"/>
      <c r="G27" s="320"/>
      <c r="H27" s="321"/>
      <c r="K27" s="320"/>
      <c r="L27" s="321"/>
      <c r="O27" s="320"/>
      <c r="P27" s="321"/>
      <c r="V27" s="341"/>
      <c r="W27" s="342"/>
      <c r="Z27" s="341"/>
      <c r="AA27" s="342"/>
      <c r="AD27" s="341"/>
      <c r="AE27" s="342"/>
      <c r="AH27" s="341"/>
      <c r="AI27" s="342"/>
      <c r="BI27" s="347"/>
      <c r="BJ27" s="348"/>
      <c r="BM27" s="347"/>
      <c r="BN27" s="348"/>
      <c r="BQ27" s="347"/>
      <c r="BR27" s="348"/>
      <c r="BU27" s="347"/>
      <c r="BV27" s="348"/>
    </row>
    <row r="28" spans="1:106" x14ac:dyDescent="0.25">
      <c r="H28" s="3"/>
      <c r="L28" s="3"/>
      <c r="AA28" s="3"/>
      <c r="AE28" s="3"/>
      <c r="BN28" s="252"/>
      <c r="BR28" s="252"/>
    </row>
    <row r="29" spans="1:106" ht="24.75" customHeight="1" x14ac:dyDescent="0.25">
      <c r="H29" s="3"/>
      <c r="L29" s="3"/>
      <c r="AA29" s="3"/>
      <c r="AE29" s="3"/>
      <c r="BN29" s="252"/>
      <c r="BR29" s="252"/>
    </row>
    <row r="30" spans="1:106" ht="15.75" thickBot="1" x14ac:dyDescent="0.3">
      <c r="H30" s="3"/>
      <c r="L30" s="3"/>
      <c r="AA30" s="3"/>
      <c r="AE30" s="3"/>
      <c r="BN30" s="252"/>
      <c r="BR30" s="252"/>
    </row>
    <row r="31" spans="1:106" ht="24" customHeight="1" x14ac:dyDescent="0.25">
      <c r="G31" s="316" t="s">
        <v>9</v>
      </c>
      <c r="H31" s="317"/>
      <c r="K31" s="316" t="s">
        <v>6</v>
      </c>
      <c r="L31" s="317"/>
      <c r="Z31" s="337" t="s">
        <v>9</v>
      </c>
      <c r="AA31" s="338"/>
      <c r="AD31" s="337" t="s">
        <v>6</v>
      </c>
      <c r="AE31" s="338"/>
      <c r="BM31" s="343" t="s">
        <v>9</v>
      </c>
      <c r="BN31" s="344"/>
      <c r="BQ31" s="343" t="s">
        <v>6</v>
      </c>
      <c r="BR31" s="344"/>
    </row>
    <row r="32" spans="1:106" ht="24" customHeight="1" x14ac:dyDescent="0.25">
      <c r="G32" s="318"/>
      <c r="H32" s="319"/>
      <c r="K32" s="318"/>
      <c r="L32" s="319"/>
      <c r="Z32" s="339"/>
      <c r="AA32" s="340"/>
      <c r="AD32" s="339"/>
      <c r="AE32" s="340"/>
      <c r="BM32" s="345"/>
      <c r="BN32" s="346"/>
      <c r="BQ32" s="345"/>
      <c r="BR32" s="346"/>
    </row>
    <row r="33" spans="2:70" ht="24" customHeight="1" thickBot="1" x14ac:dyDescent="0.3">
      <c r="G33" s="320"/>
      <c r="H33" s="321"/>
      <c r="K33" s="320"/>
      <c r="L33" s="321"/>
      <c r="Z33" s="341"/>
      <c r="AA33" s="342"/>
      <c r="AD33" s="341"/>
      <c r="AE33" s="342"/>
      <c r="BM33" s="347"/>
      <c r="BN33" s="348"/>
      <c r="BQ33" s="347"/>
      <c r="BR33" s="348"/>
    </row>
    <row r="35" spans="2:70" x14ac:dyDescent="0.25">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row>
    <row r="36" spans="2:70" x14ac:dyDescent="0.25">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row>
    <row r="37" spans="2:70" x14ac:dyDescent="0.25">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row>
    <row r="38" spans="2:70" x14ac:dyDescent="0.25">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row>
    <row r="39" spans="2:70" x14ac:dyDescent="0.25">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row>
    <row r="40" spans="2:70" x14ac:dyDescent="0.25">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row>
    <row r="41" spans="2:70" ht="12.75" customHeight="1" x14ac:dyDescent="0.25">
      <c r="C41" s="17"/>
      <c r="D41" s="17"/>
      <c r="E41" s="17"/>
      <c r="F41" s="17"/>
      <c r="G41" s="17"/>
      <c r="H41" s="17"/>
      <c r="I41" s="17"/>
      <c r="J41" s="370" t="s">
        <v>314</v>
      </c>
      <c r="K41" s="370"/>
      <c r="L41" s="370"/>
      <c r="M41" s="370"/>
      <c r="N41" s="370"/>
      <c r="O41" s="370"/>
      <c r="P41" s="370"/>
      <c r="Q41" s="370"/>
      <c r="R41" s="370"/>
      <c r="S41" s="370"/>
      <c r="T41" s="370"/>
      <c r="U41" s="370"/>
      <c r="V41" s="370"/>
      <c r="W41" s="370"/>
      <c r="X41" s="370"/>
      <c r="Y41" s="370"/>
      <c r="Z41" s="370"/>
      <c r="AA41" s="370"/>
      <c r="AB41" s="370"/>
      <c r="AC41" s="17"/>
      <c r="AD41" s="17"/>
      <c r="AE41" s="17"/>
      <c r="AF41" s="17"/>
      <c r="AG41" s="17"/>
      <c r="AH41" s="17"/>
      <c r="AI41" s="17"/>
    </row>
    <row r="42" spans="2:70" s="242" customFormat="1" x14ac:dyDescent="0.25"/>
    <row r="43" spans="2:70" s="242" customFormat="1" ht="9.75" hidden="1" customHeight="1" x14ac:dyDescent="0.25">
      <c r="E43" s="381" t="s">
        <v>1</v>
      </c>
      <c r="F43" s="382"/>
      <c r="G43" s="382"/>
      <c r="H43" s="382"/>
      <c r="I43" s="382"/>
      <c r="J43" s="382"/>
      <c r="K43" s="382"/>
      <c r="L43" s="382"/>
      <c r="M43" s="382"/>
      <c r="N43" s="383"/>
    </row>
    <row r="44" spans="2:70" s="242" customFormat="1" hidden="1" x14ac:dyDescent="0.25">
      <c r="E44" s="384"/>
      <c r="F44" s="385"/>
      <c r="G44" s="385"/>
      <c r="H44" s="385"/>
      <c r="I44" s="385"/>
      <c r="J44" s="385"/>
      <c r="K44" s="385"/>
      <c r="L44" s="385"/>
      <c r="M44" s="385"/>
      <c r="N44" s="386"/>
    </row>
    <row r="45" spans="2:70" s="242" customFormat="1" ht="15" hidden="1" customHeight="1" x14ac:dyDescent="0.25">
      <c r="B45" s="245"/>
      <c r="C45" s="245"/>
      <c r="D45" s="245"/>
      <c r="E45" s="384"/>
      <c r="F45" s="385"/>
      <c r="G45" s="385"/>
      <c r="H45" s="385"/>
      <c r="I45" s="385"/>
      <c r="J45" s="385"/>
      <c r="K45" s="385"/>
      <c r="L45" s="385"/>
      <c r="M45" s="385"/>
      <c r="N45" s="386"/>
      <c r="O45" s="245"/>
      <c r="P45" s="245"/>
      <c r="Q45" s="245"/>
      <c r="R45" s="246"/>
      <c r="S45" s="246"/>
    </row>
    <row r="46" spans="2:70" s="242" customFormat="1" ht="15" hidden="1" customHeight="1" thickBot="1" x14ac:dyDescent="0.3">
      <c r="B46" s="245"/>
      <c r="C46" s="245"/>
      <c r="D46" s="245"/>
      <c r="E46" s="387"/>
      <c r="F46" s="388"/>
      <c r="G46" s="388"/>
      <c r="H46" s="388"/>
      <c r="I46" s="388"/>
      <c r="J46" s="388"/>
      <c r="K46" s="388"/>
      <c r="L46" s="388"/>
      <c r="M46" s="388"/>
      <c r="N46" s="389"/>
      <c r="O46" s="245"/>
      <c r="P46" s="245"/>
      <c r="Q46" s="245"/>
      <c r="R46" s="246"/>
      <c r="S46" s="246"/>
    </row>
    <row r="47" spans="2:70" s="242" customFormat="1" ht="15" hidden="1" customHeight="1" x14ac:dyDescent="0.25">
      <c r="B47" s="245"/>
      <c r="C47" s="245"/>
      <c r="D47" s="245"/>
      <c r="E47" s="245"/>
      <c r="F47" s="245"/>
      <c r="G47" s="245"/>
      <c r="H47" s="245"/>
      <c r="I47" s="245"/>
      <c r="J47" s="247"/>
      <c r="K47" s="245"/>
      <c r="L47" s="245"/>
      <c r="M47" s="245"/>
      <c r="N47" s="245"/>
      <c r="O47" s="245"/>
      <c r="P47" s="245"/>
      <c r="Q47" s="245"/>
      <c r="R47" s="246"/>
      <c r="S47" s="246"/>
    </row>
    <row r="48" spans="2:70" s="242" customFormat="1" ht="15.75" hidden="1" customHeight="1" x14ac:dyDescent="0.25">
      <c r="B48" s="245"/>
      <c r="C48" s="245"/>
      <c r="D48" s="245"/>
      <c r="E48" s="245"/>
      <c r="F48" s="245"/>
      <c r="G48" s="245"/>
      <c r="H48" s="245"/>
      <c r="I48" s="245"/>
      <c r="J48" s="248"/>
      <c r="K48" s="245"/>
      <c r="L48" s="245"/>
      <c r="M48" s="245"/>
      <c r="N48" s="245"/>
      <c r="O48" s="245"/>
      <c r="P48" s="245"/>
      <c r="Q48" s="245"/>
      <c r="R48" s="246"/>
      <c r="S48" s="246"/>
    </row>
    <row r="49" spans="2:17" s="242" customFormat="1" ht="15.75" hidden="1" customHeight="1" x14ac:dyDescent="0.25">
      <c r="D49" s="249"/>
      <c r="E49" s="250"/>
      <c r="F49" s="250"/>
      <c r="G49" s="250"/>
      <c r="H49" s="250"/>
      <c r="I49" s="250"/>
      <c r="J49" s="249"/>
      <c r="K49" s="250"/>
      <c r="L49" s="250"/>
      <c r="M49" s="250"/>
      <c r="N49" s="250"/>
      <c r="O49" s="251"/>
      <c r="P49" s="252"/>
    </row>
    <row r="50" spans="2:17" s="242" customFormat="1" hidden="1" x14ac:dyDescent="0.25">
      <c r="D50" s="252"/>
      <c r="J50" s="252"/>
      <c r="P50" s="252"/>
    </row>
    <row r="51" spans="2:17" s="242" customFormat="1" ht="19.5" hidden="1" customHeight="1" x14ac:dyDescent="0.25">
      <c r="C51" s="343" t="s">
        <v>10</v>
      </c>
      <c r="D51" s="344"/>
      <c r="I51" s="343" t="s">
        <v>12</v>
      </c>
      <c r="J51" s="344"/>
      <c r="O51" s="343" t="s">
        <v>11</v>
      </c>
      <c r="P51" s="344"/>
    </row>
    <row r="52" spans="2:17" s="242" customFormat="1" ht="19.5" hidden="1" customHeight="1" x14ac:dyDescent="0.25">
      <c r="C52" s="345"/>
      <c r="D52" s="346"/>
      <c r="I52" s="345"/>
      <c r="J52" s="346"/>
      <c r="O52" s="345"/>
      <c r="P52" s="346"/>
    </row>
    <row r="53" spans="2:17" s="242" customFormat="1" ht="19.5" hidden="1" customHeight="1" thickBot="1" x14ac:dyDescent="0.3">
      <c r="C53" s="347"/>
      <c r="D53" s="348"/>
      <c r="I53" s="347"/>
      <c r="J53" s="348"/>
      <c r="O53" s="347"/>
      <c r="P53" s="348"/>
    </row>
    <row r="54" spans="2:17" s="242" customFormat="1" hidden="1" x14ac:dyDescent="0.25">
      <c r="C54" s="253"/>
      <c r="I54" s="253"/>
      <c r="O54" s="253"/>
    </row>
    <row r="55" spans="2:17" s="242" customFormat="1" hidden="1" x14ac:dyDescent="0.25">
      <c r="C55" s="253"/>
      <c r="I55" s="253"/>
      <c r="O55" s="253"/>
    </row>
    <row r="56" spans="2:17" s="242" customFormat="1" hidden="1" x14ac:dyDescent="0.25">
      <c r="C56" s="253"/>
      <c r="I56" s="253"/>
      <c r="O56" s="253"/>
    </row>
    <row r="57" spans="2:17" s="242" customFormat="1" ht="19.5" hidden="1" customHeight="1" x14ac:dyDescent="0.25">
      <c r="B57" s="244"/>
      <c r="C57" s="364" t="s">
        <v>13</v>
      </c>
      <c r="D57" s="365"/>
      <c r="E57" s="244"/>
      <c r="F57" s="244"/>
      <c r="G57" s="244"/>
      <c r="H57" s="244"/>
      <c r="I57" s="364" t="s">
        <v>14</v>
      </c>
      <c r="J57" s="365"/>
      <c r="K57" s="244"/>
      <c r="L57" s="244"/>
      <c r="M57" s="244"/>
      <c r="N57" s="244"/>
      <c r="O57" s="364" t="s">
        <v>5</v>
      </c>
      <c r="P57" s="365"/>
      <c r="Q57" s="244"/>
    </row>
    <row r="58" spans="2:17" s="242" customFormat="1" ht="19.5" hidden="1" customHeight="1" x14ac:dyDescent="0.25">
      <c r="B58" s="244"/>
      <c r="C58" s="366"/>
      <c r="D58" s="367"/>
      <c r="E58" s="244"/>
      <c r="F58" s="244"/>
      <c r="G58" s="244"/>
      <c r="H58" s="244"/>
      <c r="I58" s="366"/>
      <c r="J58" s="367"/>
      <c r="K58" s="244"/>
      <c r="L58" s="244"/>
      <c r="M58" s="244"/>
      <c r="N58" s="244"/>
      <c r="O58" s="366"/>
      <c r="P58" s="367"/>
      <c r="Q58" s="244"/>
    </row>
    <row r="59" spans="2:17" s="242" customFormat="1" ht="19.5" hidden="1" customHeight="1" thickBot="1" x14ac:dyDescent="0.3">
      <c r="B59" s="244"/>
      <c r="C59" s="368"/>
      <c r="D59" s="369"/>
      <c r="E59" s="244"/>
      <c r="F59" s="244"/>
      <c r="G59" s="244"/>
      <c r="H59" s="244"/>
      <c r="I59" s="368"/>
      <c r="J59" s="369"/>
      <c r="K59" s="244"/>
      <c r="L59" s="244"/>
      <c r="M59" s="244"/>
      <c r="N59" s="244"/>
      <c r="O59" s="368"/>
      <c r="P59" s="369"/>
      <c r="Q59" s="244"/>
    </row>
    <row r="60" spans="2:17" s="242" customFormat="1" hidden="1" x14ac:dyDescent="0.25">
      <c r="C60" s="253"/>
      <c r="J60" s="252"/>
      <c r="O60" s="253"/>
    </row>
    <row r="61" spans="2:17" s="242" customFormat="1" hidden="1" x14ac:dyDescent="0.25">
      <c r="C61" s="253"/>
      <c r="J61" s="254"/>
      <c r="O61" s="253"/>
    </row>
    <row r="62" spans="2:17" s="242" customFormat="1" hidden="1" x14ac:dyDescent="0.25">
      <c r="C62" s="253"/>
      <c r="H62" s="249"/>
      <c r="I62" s="250"/>
      <c r="J62" s="246"/>
      <c r="K62" s="250"/>
      <c r="L62" s="252"/>
      <c r="O62" s="253"/>
    </row>
    <row r="63" spans="2:17" s="242" customFormat="1" hidden="1" x14ac:dyDescent="0.25">
      <c r="C63" s="253"/>
      <c r="H63" s="252"/>
      <c r="I63" s="246"/>
      <c r="J63" s="246"/>
      <c r="K63" s="246"/>
      <c r="L63" s="252"/>
      <c r="O63" s="253"/>
    </row>
    <row r="64" spans="2:17" s="242" customFormat="1" ht="19.5" hidden="1" customHeight="1" x14ac:dyDescent="0.25">
      <c r="C64" s="343" t="s">
        <v>6</v>
      </c>
      <c r="D64" s="344"/>
      <c r="G64" s="343" t="s">
        <v>7</v>
      </c>
      <c r="H64" s="344"/>
      <c r="K64" s="343" t="s">
        <v>8</v>
      </c>
      <c r="L64" s="344"/>
      <c r="O64" s="343" t="s">
        <v>9</v>
      </c>
      <c r="P64" s="344"/>
    </row>
    <row r="65" spans="3:16" s="242" customFormat="1" ht="19.5" hidden="1" customHeight="1" x14ac:dyDescent="0.25">
      <c r="C65" s="345"/>
      <c r="D65" s="346"/>
      <c r="G65" s="345"/>
      <c r="H65" s="346"/>
      <c r="K65" s="345"/>
      <c r="L65" s="346"/>
      <c r="O65" s="345"/>
      <c r="P65" s="346"/>
    </row>
    <row r="66" spans="3:16" s="242" customFormat="1" ht="19.5" hidden="1" customHeight="1" thickBot="1" x14ac:dyDescent="0.3">
      <c r="C66" s="347"/>
      <c r="D66" s="348"/>
      <c r="G66" s="347"/>
      <c r="H66" s="348"/>
      <c r="K66" s="347"/>
      <c r="L66" s="348"/>
      <c r="O66" s="347"/>
      <c r="P66" s="348"/>
    </row>
    <row r="67" spans="3:16" s="242" customFormat="1" hidden="1" x14ac:dyDescent="0.25">
      <c r="H67" s="252"/>
      <c r="L67" s="252"/>
    </row>
    <row r="68" spans="3:16" s="242" customFormat="1" hidden="1" x14ac:dyDescent="0.25">
      <c r="H68" s="252"/>
      <c r="L68" s="252"/>
    </row>
    <row r="69" spans="3:16" s="242" customFormat="1" hidden="1" x14ac:dyDescent="0.25">
      <c r="H69" s="252"/>
      <c r="L69" s="252"/>
    </row>
    <row r="70" spans="3:16" s="242" customFormat="1" ht="20.25" hidden="1" customHeight="1" x14ac:dyDescent="0.25">
      <c r="G70" s="343" t="s">
        <v>9</v>
      </c>
      <c r="H70" s="344"/>
      <c r="K70" s="343" t="s">
        <v>6</v>
      </c>
      <c r="L70" s="344"/>
    </row>
    <row r="71" spans="3:16" s="242" customFormat="1" ht="20.25" hidden="1" customHeight="1" x14ac:dyDescent="0.25">
      <c r="G71" s="345"/>
      <c r="H71" s="346"/>
      <c r="K71" s="345"/>
      <c r="L71" s="346"/>
    </row>
    <row r="72" spans="3:16" s="242" customFormat="1" ht="20.25" hidden="1" customHeight="1" thickBot="1" x14ac:dyDescent="0.3">
      <c r="G72" s="347"/>
      <c r="H72" s="348"/>
      <c r="K72" s="347"/>
      <c r="L72" s="348"/>
    </row>
    <row r="73" spans="3:16" s="242" customFormat="1" hidden="1" x14ac:dyDescent="0.25"/>
    <row r="74" spans="3:16" s="242" customFormat="1" hidden="1" x14ac:dyDescent="0.25"/>
    <row r="75" spans="3:16" s="242" customFormat="1" hidden="1" x14ac:dyDescent="0.25"/>
    <row r="76" spans="3:16" s="242" customFormat="1" hidden="1" x14ac:dyDescent="0.25"/>
    <row r="77" spans="3:16" s="242" customFormat="1" hidden="1" x14ac:dyDescent="0.25"/>
    <row r="78" spans="3:16" s="242" customFormat="1" hidden="1" x14ac:dyDescent="0.25"/>
    <row r="79" spans="3:16" s="242" customFormat="1" hidden="1" x14ac:dyDescent="0.25"/>
    <row r="80" spans="3:16" s="242" customFormat="1" hidden="1" x14ac:dyDescent="0.25"/>
    <row r="81" s="242" customFormat="1" x14ac:dyDescent="0.25"/>
    <row r="82" s="242" customFormat="1" x14ac:dyDescent="0.25"/>
    <row r="83" s="242" customFormat="1" x14ac:dyDescent="0.25"/>
    <row r="84" s="242" customFormat="1" x14ac:dyDescent="0.25"/>
    <row r="85" s="242" customFormat="1" x14ac:dyDescent="0.25"/>
    <row r="86" s="242" customFormat="1" x14ac:dyDescent="0.25"/>
    <row r="87" s="242" customFormat="1" x14ac:dyDescent="0.25"/>
    <row r="88" s="242" customFormat="1" x14ac:dyDescent="0.25"/>
    <row r="89" s="242" customFormat="1" x14ac:dyDescent="0.25"/>
    <row r="90" s="242" customFormat="1" x14ac:dyDescent="0.25"/>
    <row r="91" s="242" customFormat="1" x14ac:dyDescent="0.25"/>
    <row r="92" s="242" customFormat="1" x14ac:dyDescent="0.25"/>
    <row r="93" s="242" customFormat="1" x14ac:dyDescent="0.25"/>
    <row r="94" s="242" customFormat="1" x14ac:dyDescent="0.25"/>
    <row r="95" s="242" customFormat="1" x14ac:dyDescent="0.25"/>
    <row r="96" s="242" customFormat="1" x14ac:dyDescent="0.25"/>
    <row r="97" s="242" customFormat="1" x14ac:dyDescent="0.25"/>
    <row r="98" s="242" customFormat="1" x14ac:dyDescent="0.25"/>
    <row r="99" s="242" customFormat="1" x14ac:dyDescent="0.25"/>
    <row r="100" s="242" customFormat="1" x14ac:dyDescent="0.25"/>
    <row r="101" s="242" customFormat="1" x14ac:dyDescent="0.25"/>
    <row r="102" s="242" customFormat="1" x14ac:dyDescent="0.25"/>
    <row r="103" s="242" customFormat="1" x14ac:dyDescent="0.25"/>
    <row r="104" s="242" customFormat="1" x14ac:dyDescent="0.25"/>
    <row r="105" s="242" customFormat="1" x14ac:dyDescent="0.25"/>
    <row r="106" s="242" customFormat="1" x14ac:dyDescent="0.25"/>
    <row r="107" s="242" customFormat="1" x14ac:dyDescent="0.25"/>
    <row r="108" s="242" customFormat="1" x14ac:dyDescent="0.25"/>
    <row r="109" s="242" customFormat="1" x14ac:dyDescent="0.25"/>
    <row r="110" s="242" customFormat="1" x14ac:dyDescent="0.25"/>
    <row r="111" s="242" customFormat="1" x14ac:dyDescent="0.25"/>
    <row r="112" s="242" customFormat="1" x14ac:dyDescent="0.25"/>
    <row r="113" s="242" customFormat="1" x14ac:dyDescent="0.25"/>
    <row r="114" s="242" customFormat="1" x14ac:dyDescent="0.25"/>
    <row r="115" s="242" customFormat="1" x14ac:dyDescent="0.25"/>
    <row r="116" s="242" customFormat="1" x14ac:dyDescent="0.25"/>
    <row r="117" s="242" customFormat="1" x14ac:dyDescent="0.25"/>
    <row r="118" s="242" customFormat="1" x14ac:dyDescent="0.25"/>
    <row r="119" s="242" customFormat="1" x14ac:dyDescent="0.25"/>
    <row r="120" s="242" customFormat="1" x14ac:dyDescent="0.25"/>
    <row r="121" s="242" customFormat="1" x14ac:dyDescent="0.25"/>
    <row r="122" s="242" customFormat="1" x14ac:dyDescent="0.25"/>
    <row r="123" s="242" customFormat="1" x14ac:dyDescent="0.25"/>
    <row r="124" s="242" customFormat="1" x14ac:dyDescent="0.25"/>
    <row r="125" s="242" customFormat="1" x14ac:dyDescent="0.25"/>
    <row r="126" s="242" customFormat="1" x14ac:dyDescent="0.25"/>
    <row r="127" s="242" customFormat="1" x14ac:dyDescent="0.25"/>
    <row r="128" s="242" customFormat="1" x14ac:dyDescent="0.25"/>
    <row r="129" s="242" customFormat="1" x14ac:dyDescent="0.25"/>
    <row r="130" s="242" customFormat="1" x14ac:dyDescent="0.25"/>
    <row r="131" s="242" customFormat="1" x14ac:dyDescent="0.25"/>
    <row r="132" s="242" customFormat="1" x14ac:dyDescent="0.25"/>
    <row r="133" s="242" customFormat="1" x14ac:dyDescent="0.25"/>
    <row r="134" s="242" customFormat="1" x14ac:dyDescent="0.25"/>
    <row r="135" s="242" customFormat="1" x14ac:dyDescent="0.25"/>
    <row r="136" s="242" customFormat="1" x14ac:dyDescent="0.25"/>
    <row r="137" s="242" customFormat="1" x14ac:dyDescent="0.25"/>
    <row r="138" s="242" customFormat="1" x14ac:dyDescent="0.25"/>
    <row r="139" s="242" customFormat="1" x14ac:dyDescent="0.25"/>
    <row r="140" s="242" customFormat="1" x14ac:dyDescent="0.25"/>
    <row r="141" s="242" customFormat="1" x14ac:dyDescent="0.25"/>
    <row r="142" s="242" customFormat="1" x14ac:dyDescent="0.25"/>
    <row r="143" s="242" customFormat="1" x14ac:dyDescent="0.25"/>
    <row r="144" s="242" customFormat="1" x14ac:dyDescent="0.25"/>
    <row r="145" s="242" customFormat="1" x14ac:dyDescent="0.25"/>
    <row r="146" s="242" customFormat="1" x14ac:dyDescent="0.25"/>
    <row r="147" s="242" customFormat="1" x14ac:dyDescent="0.25"/>
    <row r="148" s="242" customFormat="1" x14ac:dyDescent="0.25"/>
    <row r="149" s="242" customFormat="1" x14ac:dyDescent="0.25"/>
    <row r="150" s="242" customFormat="1" x14ac:dyDescent="0.25"/>
    <row r="151" s="242" customFormat="1" x14ac:dyDescent="0.25"/>
    <row r="152" s="242" customFormat="1" x14ac:dyDescent="0.25"/>
    <row r="153" s="242" customFormat="1" x14ac:dyDescent="0.25"/>
    <row r="154" s="242" customFormat="1" x14ac:dyDescent="0.25"/>
    <row r="155" s="242" customFormat="1" x14ac:dyDescent="0.25"/>
    <row r="156" s="242" customFormat="1" x14ac:dyDescent="0.25"/>
    <row r="157" s="242" customFormat="1" x14ac:dyDescent="0.25"/>
    <row r="158" s="242" customFormat="1" x14ac:dyDescent="0.25"/>
    <row r="159" s="242" customFormat="1" x14ac:dyDescent="0.25"/>
    <row r="160" s="242" customFormat="1" x14ac:dyDescent="0.25"/>
    <row r="161" s="242" customFormat="1" x14ac:dyDescent="0.25"/>
    <row r="162" s="242" customFormat="1" x14ac:dyDescent="0.25"/>
    <row r="163" s="242" customFormat="1" x14ac:dyDescent="0.25"/>
    <row r="164" s="242" customFormat="1" x14ac:dyDescent="0.25"/>
    <row r="165" s="242" customFormat="1" x14ac:dyDescent="0.25"/>
    <row r="166" s="242" customFormat="1" x14ac:dyDescent="0.25"/>
    <row r="167" s="242" customFormat="1" x14ac:dyDescent="0.25"/>
    <row r="168" s="242" customFormat="1" x14ac:dyDescent="0.25"/>
    <row r="169" s="242" customFormat="1" x14ac:dyDescent="0.25"/>
    <row r="170" s="242" customFormat="1" x14ac:dyDescent="0.25"/>
    <row r="171" s="242" customFormat="1" x14ac:dyDescent="0.25"/>
    <row r="172" s="242" customFormat="1" x14ac:dyDescent="0.25"/>
    <row r="173" s="242" customFormat="1" x14ac:dyDescent="0.25"/>
    <row r="174" s="242" customFormat="1" x14ac:dyDescent="0.25"/>
    <row r="175" s="242" customFormat="1" x14ac:dyDescent="0.25"/>
    <row r="176" s="242" customFormat="1" x14ac:dyDescent="0.25"/>
    <row r="177" s="242" customFormat="1" x14ac:dyDescent="0.25"/>
    <row r="178" s="242" customFormat="1" x14ac:dyDescent="0.25"/>
    <row r="179" s="242" customFormat="1" x14ac:dyDescent="0.25"/>
    <row r="180" s="242" customFormat="1" x14ac:dyDescent="0.25"/>
    <row r="181" s="242" customFormat="1" x14ac:dyDescent="0.25"/>
    <row r="182" s="242" customFormat="1" x14ac:dyDescent="0.25"/>
    <row r="183" s="242" customFormat="1" x14ac:dyDescent="0.25"/>
    <row r="184" s="242" customFormat="1" x14ac:dyDescent="0.25"/>
    <row r="185" s="242" customFormat="1" x14ac:dyDescent="0.25"/>
    <row r="186" s="242" customFormat="1" x14ac:dyDescent="0.25"/>
    <row r="187" s="242" customFormat="1" x14ac:dyDescent="0.25"/>
    <row r="188" s="242" customFormat="1" x14ac:dyDescent="0.25"/>
    <row r="189" s="242" customFormat="1" x14ac:dyDescent="0.25"/>
    <row r="190" s="242" customFormat="1" x14ac:dyDescent="0.25"/>
    <row r="191" s="242" customFormat="1" x14ac:dyDescent="0.25"/>
    <row r="192" s="242" customFormat="1" x14ac:dyDescent="0.25"/>
    <row r="193" s="242" customFormat="1" x14ac:dyDescent="0.25"/>
    <row r="194" s="242" customFormat="1" x14ac:dyDescent="0.25"/>
    <row r="195" s="242" customFormat="1" x14ac:dyDescent="0.25"/>
    <row r="196" s="242" customFormat="1" x14ac:dyDescent="0.25"/>
    <row r="197" s="242" customFormat="1" x14ac:dyDescent="0.25"/>
    <row r="198" s="242" customFormat="1" x14ac:dyDescent="0.25"/>
    <row r="199" s="242" customFormat="1" x14ac:dyDescent="0.25"/>
    <row r="200" s="242" customFormat="1" x14ac:dyDescent="0.25"/>
    <row r="201" s="242" customFormat="1" x14ac:dyDescent="0.25"/>
    <row r="202" s="242" customFormat="1" x14ac:dyDescent="0.25"/>
    <row r="203" s="242" customFormat="1" x14ac:dyDescent="0.25"/>
    <row r="204" s="242" customFormat="1" x14ac:dyDescent="0.25"/>
    <row r="205" s="242" customFormat="1" x14ac:dyDescent="0.25"/>
    <row r="206" s="242" customFormat="1" x14ac:dyDescent="0.25"/>
    <row r="207" s="242" customFormat="1" x14ac:dyDescent="0.25"/>
    <row r="208" s="242" customFormat="1" x14ac:dyDescent="0.25"/>
    <row r="209" s="242" customFormat="1" x14ac:dyDescent="0.25"/>
    <row r="210" s="242" customFormat="1" x14ac:dyDescent="0.25"/>
    <row r="211" s="242" customFormat="1" x14ac:dyDescent="0.25"/>
    <row r="212" s="242" customFormat="1" x14ac:dyDescent="0.25"/>
    <row r="213" s="242" customFormat="1" x14ac:dyDescent="0.25"/>
    <row r="214" s="242" customFormat="1" x14ac:dyDescent="0.25"/>
    <row r="215" s="242" customFormat="1" x14ac:dyDescent="0.25"/>
    <row r="216" s="242" customFormat="1" x14ac:dyDescent="0.25"/>
    <row r="217" s="242" customFormat="1" x14ac:dyDescent="0.25"/>
    <row r="218" s="242" customFormat="1" x14ac:dyDescent="0.25"/>
    <row r="219" s="242" customFormat="1" x14ac:dyDescent="0.25"/>
    <row r="220" s="242" customFormat="1" x14ac:dyDescent="0.25"/>
    <row r="221" s="242" customFormat="1" x14ac:dyDescent="0.25"/>
    <row r="222" s="242" customFormat="1" x14ac:dyDescent="0.25"/>
    <row r="223" s="242" customFormat="1" x14ac:dyDescent="0.25"/>
    <row r="224" s="242" customFormat="1" x14ac:dyDescent="0.25"/>
    <row r="225" s="242" customFormat="1" x14ac:dyDescent="0.25"/>
    <row r="226" s="242" customFormat="1" x14ac:dyDescent="0.25"/>
    <row r="227" s="242" customFormat="1" x14ac:dyDescent="0.25"/>
    <row r="228" s="242" customFormat="1" x14ac:dyDescent="0.25"/>
    <row r="229" s="242" customFormat="1" x14ac:dyDescent="0.25"/>
    <row r="230" s="242" customFormat="1" x14ac:dyDescent="0.25"/>
    <row r="231" s="242" customFormat="1" x14ac:dyDescent="0.25"/>
    <row r="232" s="242" customFormat="1" x14ac:dyDescent="0.25"/>
    <row r="233" s="242" customFormat="1" x14ac:dyDescent="0.25"/>
    <row r="234" s="242" customFormat="1" x14ac:dyDescent="0.25"/>
    <row r="235" s="242" customFormat="1" x14ac:dyDescent="0.25"/>
    <row r="236" s="242" customFormat="1" x14ac:dyDescent="0.25"/>
    <row r="237" s="242" customFormat="1" x14ac:dyDescent="0.25"/>
    <row r="238" s="242" customFormat="1" x14ac:dyDescent="0.25"/>
    <row r="239" s="242" customFormat="1" x14ac:dyDescent="0.25"/>
    <row r="240" s="242" customFormat="1" x14ac:dyDescent="0.25"/>
    <row r="241" s="242" customFormat="1" x14ac:dyDescent="0.25"/>
    <row r="242" s="242" customFormat="1" x14ac:dyDescent="0.25"/>
    <row r="243" s="242" customFormat="1" x14ac:dyDescent="0.25"/>
    <row r="244" s="242" customFormat="1" x14ac:dyDescent="0.25"/>
    <row r="245" s="242" customFormat="1" x14ac:dyDescent="0.25"/>
    <row r="246" s="242" customFormat="1" x14ac:dyDescent="0.25"/>
    <row r="247" s="242" customFormat="1" x14ac:dyDescent="0.25"/>
    <row r="248" s="242" customFormat="1" x14ac:dyDescent="0.25"/>
    <row r="249" s="242" customFormat="1" x14ac:dyDescent="0.25"/>
    <row r="250" s="242" customFormat="1" x14ac:dyDescent="0.25"/>
    <row r="251" s="242" customFormat="1" x14ac:dyDescent="0.25"/>
    <row r="252" s="242" customFormat="1" x14ac:dyDescent="0.25"/>
    <row r="253" s="242" customFormat="1" x14ac:dyDescent="0.25"/>
    <row r="254" s="242" customFormat="1" x14ac:dyDescent="0.25"/>
    <row r="255" s="242" customFormat="1" x14ac:dyDescent="0.25"/>
    <row r="256" s="242" customFormat="1" x14ac:dyDescent="0.25"/>
    <row r="257" s="242" customFormat="1" x14ac:dyDescent="0.25"/>
    <row r="258" s="242" customFormat="1" x14ac:dyDescent="0.25"/>
    <row r="259" s="242" customFormat="1" x14ac:dyDescent="0.25"/>
    <row r="260" s="242" customFormat="1" x14ac:dyDescent="0.25"/>
    <row r="261" s="242" customFormat="1" x14ac:dyDescent="0.25"/>
    <row r="262" s="242" customFormat="1" x14ac:dyDescent="0.25"/>
    <row r="263" s="242" customFormat="1" x14ac:dyDescent="0.25"/>
    <row r="264" s="242" customFormat="1" x14ac:dyDescent="0.25"/>
    <row r="265" s="242" customFormat="1" x14ac:dyDescent="0.25"/>
    <row r="266" s="242" customFormat="1" x14ac:dyDescent="0.25"/>
    <row r="267" s="242" customFormat="1" x14ac:dyDescent="0.25"/>
    <row r="268" s="242" customFormat="1" x14ac:dyDescent="0.25"/>
    <row r="269" s="242" customFormat="1" x14ac:dyDescent="0.25"/>
    <row r="270" s="242" customFormat="1" x14ac:dyDescent="0.25"/>
    <row r="271" s="242" customFormat="1" x14ac:dyDescent="0.25"/>
    <row r="272" s="242" customFormat="1" x14ac:dyDescent="0.25"/>
    <row r="273" s="242" customFormat="1" x14ac:dyDescent="0.25"/>
    <row r="274" s="242" customFormat="1" x14ac:dyDescent="0.25"/>
    <row r="275" s="242" customFormat="1" x14ac:dyDescent="0.25"/>
    <row r="276" s="242" customFormat="1" x14ac:dyDescent="0.25"/>
    <row r="277" s="242" customFormat="1" x14ac:dyDescent="0.25"/>
    <row r="278" s="242" customFormat="1" x14ac:dyDescent="0.25"/>
    <row r="279" s="242" customFormat="1" x14ac:dyDescent="0.25"/>
    <row r="280" s="242" customFormat="1" x14ac:dyDescent="0.25"/>
    <row r="281" s="242" customFormat="1" x14ac:dyDescent="0.25"/>
    <row r="282" s="242" customFormat="1" x14ac:dyDescent="0.25"/>
    <row r="283" s="242" customFormat="1" x14ac:dyDescent="0.25"/>
    <row r="284" s="242" customFormat="1" x14ac:dyDescent="0.25"/>
    <row r="285" s="242" customFormat="1" x14ac:dyDescent="0.25"/>
    <row r="286" s="242" customFormat="1" x14ac:dyDescent="0.25"/>
    <row r="287" s="242" customFormat="1" x14ac:dyDescent="0.25"/>
    <row r="288" s="242" customFormat="1" x14ac:dyDescent="0.25"/>
    <row r="289" s="242" customFormat="1" x14ac:dyDescent="0.25"/>
    <row r="290" s="242" customFormat="1" x14ac:dyDescent="0.25"/>
    <row r="291" s="242" customFormat="1" x14ac:dyDescent="0.25"/>
    <row r="292" s="242" customFormat="1" x14ac:dyDescent="0.25"/>
    <row r="293" s="242" customFormat="1" x14ac:dyDescent="0.25"/>
    <row r="294" s="242" customFormat="1" x14ac:dyDescent="0.25"/>
    <row r="295" s="242" customFormat="1" x14ac:dyDescent="0.25"/>
    <row r="296" s="242" customFormat="1" x14ac:dyDescent="0.25"/>
    <row r="297" s="242" customFormat="1" x14ac:dyDescent="0.25"/>
    <row r="298" s="242" customFormat="1" x14ac:dyDescent="0.25"/>
    <row r="299" s="242" customFormat="1" x14ac:dyDescent="0.25"/>
    <row r="300" s="242" customFormat="1" x14ac:dyDescent="0.25"/>
    <row r="301" s="242" customFormat="1" x14ac:dyDescent="0.25"/>
    <row r="302" s="242" customFormat="1" x14ac:dyDescent="0.25"/>
    <row r="303" s="242" customFormat="1" x14ac:dyDescent="0.25"/>
    <row r="304" s="242" customFormat="1" x14ac:dyDescent="0.25"/>
    <row r="305" s="242" customFormat="1" x14ac:dyDescent="0.25"/>
    <row r="306" s="242" customFormat="1" x14ac:dyDescent="0.25"/>
    <row r="307" s="242" customFormat="1" x14ac:dyDescent="0.25"/>
    <row r="308" s="242" customFormat="1" x14ac:dyDescent="0.25"/>
    <row r="309" s="242" customFormat="1" x14ac:dyDescent="0.25"/>
    <row r="310" s="242" customFormat="1" x14ac:dyDescent="0.25"/>
    <row r="311" s="242" customFormat="1" x14ac:dyDescent="0.25"/>
    <row r="312" s="242" customFormat="1" x14ac:dyDescent="0.25"/>
    <row r="313" s="242" customFormat="1" x14ac:dyDescent="0.25"/>
    <row r="314" s="242" customFormat="1" x14ac:dyDescent="0.25"/>
    <row r="315" s="242" customFormat="1" x14ac:dyDescent="0.25"/>
    <row r="316" s="242" customFormat="1" x14ac:dyDescent="0.25"/>
    <row r="317" s="242" customFormat="1" x14ac:dyDescent="0.25"/>
    <row r="318" s="242" customFormat="1" x14ac:dyDescent="0.25"/>
    <row r="319" s="242" customFormat="1" x14ac:dyDescent="0.25"/>
    <row r="320" s="242" customFormat="1" x14ac:dyDescent="0.25"/>
    <row r="321" s="242" customFormat="1" x14ac:dyDescent="0.25"/>
    <row r="322" s="242" customFormat="1" x14ac:dyDescent="0.25"/>
    <row r="323" s="242" customFormat="1" x14ac:dyDescent="0.25"/>
    <row r="324" s="242" customFormat="1" x14ac:dyDescent="0.25"/>
    <row r="325" s="242" customFormat="1" x14ac:dyDescent="0.25"/>
    <row r="326" s="242" customFormat="1" x14ac:dyDescent="0.25"/>
    <row r="327" s="242" customFormat="1" x14ac:dyDescent="0.25"/>
    <row r="328" s="242" customFormat="1" x14ac:dyDescent="0.25"/>
    <row r="329" s="242" customFormat="1" x14ac:dyDescent="0.25"/>
    <row r="330" s="242" customFormat="1" x14ac:dyDescent="0.25"/>
    <row r="331" s="242" customFormat="1" x14ac:dyDescent="0.25"/>
    <row r="332" s="242" customFormat="1" x14ac:dyDescent="0.25"/>
    <row r="333" s="242" customFormat="1" x14ac:dyDescent="0.25"/>
    <row r="334" s="242" customFormat="1" x14ac:dyDescent="0.25"/>
    <row r="335" s="242" customFormat="1" x14ac:dyDescent="0.25"/>
    <row r="336" s="242" customFormat="1" x14ac:dyDescent="0.25"/>
    <row r="337" s="242" customFormat="1" x14ac:dyDescent="0.25"/>
    <row r="338" s="242" customFormat="1" x14ac:dyDescent="0.25"/>
    <row r="339" s="242" customFormat="1" x14ac:dyDescent="0.25"/>
    <row r="340" s="242" customFormat="1" x14ac:dyDescent="0.25"/>
    <row r="341" s="242" customFormat="1" x14ac:dyDescent="0.25"/>
    <row r="342" s="242" customFormat="1" x14ac:dyDescent="0.25"/>
    <row r="343" s="242" customFormat="1" x14ac:dyDescent="0.25"/>
    <row r="344" s="242" customFormat="1" x14ac:dyDescent="0.25"/>
    <row r="345" s="242" customFormat="1" x14ac:dyDescent="0.25"/>
    <row r="346" s="242" customFormat="1" x14ac:dyDescent="0.25"/>
    <row r="347" s="242" customFormat="1" x14ac:dyDescent="0.25"/>
    <row r="348" s="242" customFormat="1" x14ac:dyDescent="0.25"/>
    <row r="349" s="242" customFormat="1" x14ac:dyDescent="0.25"/>
    <row r="350" s="242" customFormat="1" x14ac:dyDescent="0.25"/>
    <row r="351" s="242" customFormat="1" x14ac:dyDescent="0.25"/>
    <row r="352" s="242" customFormat="1" x14ac:dyDescent="0.25"/>
    <row r="353" s="242" customFormat="1" x14ac:dyDescent="0.25"/>
    <row r="354" s="242" customFormat="1" x14ac:dyDescent="0.25"/>
    <row r="355" s="242" customFormat="1" x14ac:dyDescent="0.25"/>
    <row r="356" s="242" customFormat="1" x14ac:dyDescent="0.25"/>
    <row r="357" s="242" customFormat="1" x14ac:dyDescent="0.25"/>
    <row r="358" s="242" customFormat="1" x14ac:dyDescent="0.25"/>
    <row r="359" s="242" customFormat="1" x14ac:dyDescent="0.25"/>
    <row r="360" s="242" customFormat="1" x14ac:dyDescent="0.25"/>
    <row r="361" s="242" customFormat="1" x14ac:dyDescent="0.25"/>
    <row r="362" s="242" customFormat="1" x14ac:dyDescent="0.25"/>
    <row r="363" s="242" customFormat="1" x14ac:dyDescent="0.25"/>
    <row r="364" s="242" customFormat="1" x14ac:dyDescent="0.25"/>
    <row r="365" s="242" customFormat="1" x14ac:dyDescent="0.25"/>
    <row r="366" s="242" customFormat="1" x14ac:dyDescent="0.25"/>
    <row r="367" s="242" customFormat="1" x14ac:dyDescent="0.25"/>
    <row r="368" s="242" customFormat="1" x14ac:dyDescent="0.25"/>
    <row r="369" s="242" customFormat="1" x14ac:dyDescent="0.25"/>
    <row r="370" s="242" customFormat="1" x14ac:dyDescent="0.25"/>
    <row r="371" s="242" customFormat="1" x14ac:dyDescent="0.25"/>
    <row r="372" s="242" customFormat="1" x14ac:dyDescent="0.25"/>
    <row r="373" s="242" customFormat="1" x14ac:dyDescent="0.25"/>
    <row r="374" s="242" customFormat="1" x14ac:dyDescent="0.25"/>
    <row r="375" s="242" customFormat="1" x14ac:dyDescent="0.25"/>
    <row r="376" s="242" customFormat="1" x14ac:dyDescent="0.25"/>
    <row r="377" s="242" customFormat="1" x14ac:dyDescent="0.25"/>
    <row r="378" s="242" customFormat="1" x14ac:dyDescent="0.25"/>
    <row r="379" s="242" customFormat="1" x14ac:dyDescent="0.25"/>
    <row r="380" s="242" customFormat="1" x14ac:dyDescent="0.25"/>
    <row r="381" s="242" customFormat="1" x14ac:dyDescent="0.25"/>
    <row r="382" s="242" customFormat="1" x14ac:dyDescent="0.25"/>
    <row r="383" s="242" customFormat="1" x14ac:dyDescent="0.25"/>
    <row r="384" s="242" customFormat="1" x14ac:dyDescent="0.25"/>
    <row r="385" s="242" customFormat="1" x14ac:dyDescent="0.25"/>
    <row r="386" s="242" customFormat="1" x14ac:dyDescent="0.25"/>
    <row r="387" s="242" customFormat="1" x14ac:dyDescent="0.25"/>
    <row r="388" s="242" customFormat="1" x14ac:dyDescent="0.25"/>
    <row r="389" s="242" customFormat="1" x14ac:dyDescent="0.25"/>
    <row r="390" s="242" customFormat="1" x14ac:dyDescent="0.25"/>
    <row r="391" s="242" customFormat="1" x14ac:dyDescent="0.25"/>
    <row r="392" s="242" customFormat="1" x14ac:dyDescent="0.25"/>
    <row r="393" s="242" customFormat="1" x14ac:dyDescent="0.25"/>
    <row r="394" s="242" customFormat="1" x14ac:dyDescent="0.25"/>
    <row r="395" s="242" customFormat="1" x14ac:dyDescent="0.25"/>
    <row r="396" s="242" customFormat="1" x14ac:dyDescent="0.25"/>
    <row r="397" s="242" customFormat="1" x14ac:dyDescent="0.25"/>
    <row r="398" s="242" customFormat="1" x14ac:dyDescent="0.25"/>
    <row r="399" s="242" customFormat="1" x14ac:dyDescent="0.25"/>
    <row r="400" s="242" customFormat="1" x14ac:dyDescent="0.25"/>
    <row r="401" s="242" customFormat="1" x14ac:dyDescent="0.25"/>
    <row r="402" s="242" customFormat="1" x14ac:dyDescent="0.25"/>
    <row r="403" s="242" customFormat="1" x14ac:dyDescent="0.25"/>
    <row r="404" s="242" customFormat="1" x14ac:dyDescent="0.25"/>
    <row r="405" s="242" customFormat="1" x14ac:dyDescent="0.25"/>
    <row r="406" s="242" customFormat="1" x14ac:dyDescent="0.25"/>
    <row r="407" s="242" customFormat="1" x14ac:dyDescent="0.25"/>
    <row r="408" s="242" customFormat="1" x14ac:dyDescent="0.25"/>
    <row r="409" s="242" customFormat="1" x14ac:dyDescent="0.25"/>
    <row r="410" s="242" customFormat="1" x14ac:dyDescent="0.25"/>
    <row r="411" s="242" customFormat="1" x14ac:dyDescent="0.25"/>
    <row r="412" s="242" customFormat="1" x14ac:dyDescent="0.25"/>
    <row r="413" s="242" customFormat="1" x14ac:dyDescent="0.25"/>
    <row r="414" s="242" customFormat="1" x14ac:dyDescent="0.25"/>
    <row r="415" s="242" customFormat="1" x14ac:dyDescent="0.25"/>
    <row r="416" s="242" customFormat="1" x14ac:dyDescent="0.25"/>
    <row r="417" s="242" customFormat="1" x14ac:dyDescent="0.25"/>
    <row r="418" s="242" customFormat="1" x14ac:dyDescent="0.25"/>
    <row r="419" s="242" customFormat="1" x14ac:dyDescent="0.25"/>
    <row r="420" s="242" customFormat="1" x14ac:dyDescent="0.25"/>
    <row r="421" s="242" customFormat="1" x14ac:dyDescent="0.25"/>
    <row r="422" s="242" customFormat="1" x14ac:dyDescent="0.25"/>
    <row r="423" s="242" customFormat="1" x14ac:dyDescent="0.25"/>
    <row r="424" s="242" customFormat="1" x14ac:dyDescent="0.25"/>
    <row r="425" s="242" customFormat="1" x14ac:dyDescent="0.25"/>
    <row r="426" s="242" customFormat="1" x14ac:dyDescent="0.25"/>
    <row r="427" s="242" customFormat="1" x14ac:dyDescent="0.25"/>
    <row r="428" s="242" customFormat="1" x14ac:dyDescent="0.25"/>
    <row r="429" s="242" customFormat="1" x14ac:dyDescent="0.25"/>
    <row r="430" s="242" customFormat="1" x14ac:dyDescent="0.25"/>
    <row r="431" s="242" customFormat="1" x14ac:dyDescent="0.25"/>
    <row r="432" s="242" customFormat="1" x14ac:dyDescent="0.25"/>
    <row r="433" s="242" customFormat="1" x14ac:dyDescent="0.25"/>
    <row r="434" s="242" customFormat="1" x14ac:dyDescent="0.25"/>
    <row r="435" s="242" customFormat="1" x14ac:dyDescent="0.25"/>
    <row r="436" s="242" customFormat="1" x14ac:dyDescent="0.25"/>
    <row r="437" s="242" customFormat="1" x14ac:dyDescent="0.25"/>
    <row r="438" s="242" customFormat="1" x14ac:dyDescent="0.25"/>
    <row r="439" s="242" customFormat="1" x14ac:dyDescent="0.25"/>
    <row r="440" s="242" customFormat="1" x14ac:dyDescent="0.25"/>
    <row r="441" s="242" customFormat="1" x14ac:dyDescent="0.25"/>
    <row r="442" s="242" customFormat="1" x14ac:dyDescent="0.25"/>
    <row r="443" s="242" customFormat="1" x14ac:dyDescent="0.25"/>
    <row r="444" s="242" customFormat="1" x14ac:dyDescent="0.25"/>
    <row r="445" s="242" customFormat="1" x14ac:dyDescent="0.25"/>
    <row r="446" s="242" customFormat="1" x14ac:dyDescent="0.25"/>
    <row r="447" s="242" customFormat="1" x14ac:dyDescent="0.25"/>
    <row r="448" s="242" customFormat="1" x14ac:dyDescent="0.25"/>
    <row r="449" s="242" customFormat="1" x14ac:dyDescent="0.25"/>
    <row r="450" s="242" customFormat="1" x14ac:dyDescent="0.25"/>
    <row r="451" s="242" customFormat="1" x14ac:dyDescent="0.25"/>
    <row r="452" s="242" customFormat="1" x14ac:dyDescent="0.25"/>
    <row r="453" s="242" customFormat="1" x14ac:dyDescent="0.25"/>
    <row r="454" s="242" customFormat="1" x14ac:dyDescent="0.25"/>
    <row r="455" s="242" customFormat="1" x14ac:dyDescent="0.25"/>
    <row r="456" s="242" customFormat="1" x14ac:dyDescent="0.25"/>
    <row r="457" s="242" customFormat="1" x14ac:dyDescent="0.25"/>
    <row r="458" s="242" customFormat="1" x14ac:dyDescent="0.25"/>
    <row r="459" s="242" customFormat="1" x14ac:dyDescent="0.25"/>
    <row r="460" s="242" customFormat="1" x14ac:dyDescent="0.25"/>
    <row r="461" s="242" customFormat="1" x14ac:dyDescent="0.25"/>
    <row r="462" s="242" customFormat="1" x14ac:dyDescent="0.25"/>
    <row r="463" s="242" customFormat="1" x14ac:dyDescent="0.25"/>
    <row r="464" s="242" customFormat="1" x14ac:dyDescent="0.25"/>
    <row r="465" s="242" customFormat="1" x14ac:dyDescent="0.25"/>
    <row r="466" s="242" customFormat="1" x14ac:dyDescent="0.25"/>
    <row r="467" s="242" customFormat="1" x14ac:dyDescent="0.25"/>
    <row r="468" s="242" customFormat="1" x14ac:dyDescent="0.25"/>
    <row r="469" s="242" customFormat="1" x14ac:dyDescent="0.25"/>
    <row r="470" s="242" customFormat="1" x14ac:dyDescent="0.25"/>
    <row r="471" s="242" customFormat="1" x14ac:dyDescent="0.25"/>
    <row r="472" s="242" customFormat="1" x14ac:dyDescent="0.25"/>
    <row r="473" s="242" customFormat="1" x14ac:dyDescent="0.25"/>
    <row r="474" s="242" customFormat="1" x14ac:dyDescent="0.25"/>
    <row r="475" s="242" customFormat="1" x14ac:dyDescent="0.25"/>
    <row r="476" s="242" customFormat="1" x14ac:dyDescent="0.25"/>
    <row r="477" s="242" customFormat="1" x14ac:dyDescent="0.25"/>
    <row r="478" s="242" customFormat="1" x14ac:dyDescent="0.25"/>
    <row r="479" s="242" customFormat="1" x14ac:dyDescent="0.25"/>
    <row r="480" s="242" customFormat="1" x14ac:dyDescent="0.25"/>
    <row r="481" s="242" customFormat="1" x14ac:dyDescent="0.25"/>
    <row r="482" s="242" customFormat="1" x14ac:dyDescent="0.25"/>
    <row r="483" s="242" customFormat="1" x14ac:dyDescent="0.25"/>
    <row r="484" s="242" customFormat="1" x14ac:dyDescent="0.25"/>
    <row r="485" s="242" customFormat="1" x14ac:dyDescent="0.25"/>
    <row r="486" s="242" customFormat="1" x14ac:dyDescent="0.25"/>
    <row r="487" s="242" customFormat="1" x14ac:dyDescent="0.25"/>
    <row r="488" s="242" customFormat="1" x14ac:dyDescent="0.25"/>
    <row r="489" s="242" customFormat="1" x14ac:dyDescent="0.25"/>
    <row r="490" s="242" customFormat="1" x14ac:dyDescent="0.25"/>
    <row r="491" s="242" customFormat="1" x14ac:dyDescent="0.25"/>
    <row r="492" s="242" customFormat="1" x14ac:dyDescent="0.25"/>
    <row r="493" s="242" customFormat="1" x14ac:dyDescent="0.25"/>
    <row r="494" s="242" customFormat="1" x14ac:dyDescent="0.25"/>
    <row r="495" s="242" customFormat="1" x14ac:dyDescent="0.25"/>
    <row r="496" s="242" customFormat="1" x14ac:dyDescent="0.25"/>
    <row r="497" s="242" customFormat="1" x14ac:dyDescent="0.25"/>
    <row r="498" s="242" customFormat="1" x14ac:dyDescent="0.25"/>
    <row r="499" s="242" customFormat="1" x14ac:dyDescent="0.25"/>
    <row r="500" s="242" customFormat="1" x14ac:dyDescent="0.25"/>
    <row r="501" s="242" customFormat="1" x14ac:dyDescent="0.25"/>
    <row r="502" s="242" customFormat="1" x14ac:dyDescent="0.25"/>
    <row r="503" s="242" customFormat="1" x14ac:dyDescent="0.25"/>
    <row r="504" s="242" customFormat="1" x14ac:dyDescent="0.25"/>
    <row r="505" s="242" customFormat="1" x14ac:dyDescent="0.25"/>
    <row r="506" s="242" customFormat="1" x14ac:dyDescent="0.25"/>
    <row r="507" s="242" customFormat="1" x14ac:dyDescent="0.25"/>
    <row r="508" s="242" customFormat="1" x14ac:dyDescent="0.25"/>
    <row r="509" s="242" customFormat="1" x14ac:dyDescent="0.25"/>
    <row r="510" s="242" customFormat="1" x14ac:dyDescent="0.25"/>
    <row r="511" s="242" customFormat="1" x14ac:dyDescent="0.25"/>
    <row r="512" s="242" customFormat="1" x14ac:dyDescent="0.25"/>
    <row r="513" s="242" customFormat="1" x14ac:dyDescent="0.25"/>
    <row r="514" s="242" customFormat="1" x14ac:dyDescent="0.25"/>
    <row r="515" s="242" customFormat="1" x14ac:dyDescent="0.25"/>
    <row r="516" s="242" customFormat="1" x14ac:dyDescent="0.25"/>
    <row r="517" s="242" customFormat="1" x14ac:dyDescent="0.25"/>
    <row r="518" s="242" customFormat="1" x14ac:dyDescent="0.25"/>
    <row r="519" s="242" customFormat="1" x14ac:dyDescent="0.25"/>
    <row r="520" s="242" customFormat="1" x14ac:dyDescent="0.25"/>
    <row r="521" s="242" customFormat="1" x14ac:dyDescent="0.25"/>
    <row r="522" s="242" customFormat="1" x14ac:dyDescent="0.25"/>
    <row r="523" s="242" customFormat="1" x14ac:dyDescent="0.25"/>
    <row r="524" s="242" customFormat="1" x14ac:dyDescent="0.25"/>
    <row r="525" s="242" customFormat="1" x14ac:dyDescent="0.25"/>
    <row r="526" s="242" customFormat="1" x14ac:dyDescent="0.25"/>
    <row r="527" s="242" customFormat="1" x14ac:dyDescent="0.25"/>
    <row r="528" s="242" customFormat="1" x14ac:dyDescent="0.25"/>
    <row r="529" s="242" customFormat="1" x14ac:dyDescent="0.25"/>
    <row r="530" s="242" customFormat="1" x14ac:dyDescent="0.25"/>
    <row r="531" s="242" customFormat="1" x14ac:dyDescent="0.25"/>
    <row r="532" s="242" customFormat="1" x14ac:dyDescent="0.25"/>
    <row r="533" s="242" customFormat="1" x14ac:dyDescent="0.25"/>
    <row r="534" s="242" customFormat="1" x14ac:dyDescent="0.25"/>
    <row r="535" s="242" customFormat="1" x14ac:dyDescent="0.25"/>
    <row r="536" s="242" customFormat="1" x14ac:dyDescent="0.25"/>
    <row r="537" s="242" customFormat="1" x14ac:dyDescent="0.25"/>
    <row r="538" s="242" customFormat="1" x14ac:dyDescent="0.25"/>
    <row r="539" s="242" customFormat="1" x14ac:dyDescent="0.25"/>
  </sheetData>
  <mergeCells count="54">
    <mergeCell ref="C2:AI2"/>
    <mergeCell ref="G70:H72"/>
    <mergeCell ref="K70:L72"/>
    <mergeCell ref="C51:D53"/>
    <mergeCell ref="I51:J53"/>
    <mergeCell ref="O51:P53"/>
    <mergeCell ref="C57:D59"/>
    <mergeCell ref="I57:J59"/>
    <mergeCell ref="O57:P59"/>
    <mergeCell ref="O12:P14"/>
    <mergeCell ref="O18:P20"/>
    <mergeCell ref="E4:N7"/>
    <mergeCell ref="E43:N46"/>
    <mergeCell ref="C25:D27"/>
    <mergeCell ref="I12:J14"/>
    <mergeCell ref="I18:J20"/>
    <mergeCell ref="BM31:BN33"/>
    <mergeCell ref="BQ31:BR33"/>
    <mergeCell ref="C64:D66"/>
    <mergeCell ref="G64:H66"/>
    <mergeCell ref="K64:L66"/>
    <mergeCell ref="O64:P66"/>
    <mergeCell ref="Z31:AA33"/>
    <mergeCell ref="AD31:AE33"/>
    <mergeCell ref="K31:L33"/>
    <mergeCell ref="G31:H33"/>
    <mergeCell ref="J41:AB41"/>
    <mergeCell ref="G25:H27"/>
    <mergeCell ref="K25:L27"/>
    <mergeCell ref="BM25:BN27"/>
    <mergeCell ref="BH5:BW9"/>
    <mergeCell ref="BI12:BJ14"/>
    <mergeCell ref="BO12:BP14"/>
    <mergeCell ref="BU12:BV14"/>
    <mergeCell ref="BI18:BJ20"/>
    <mergeCell ref="BO18:BP20"/>
    <mergeCell ref="BU18:BV20"/>
    <mergeCell ref="BQ25:BR27"/>
    <mergeCell ref="BU25:BV27"/>
    <mergeCell ref="V25:W27"/>
    <mergeCell ref="Z25:AA27"/>
    <mergeCell ref="AD25:AE27"/>
    <mergeCell ref="AH25:AI27"/>
    <mergeCell ref="BI25:BJ27"/>
    <mergeCell ref="O25:P27"/>
    <mergeCell ref="AH12:AI14"/>
    <mergeCell ref="V18:W20"/>
    <mergeCell ref="AB18:AC20"/>
    <mergeCell ref="AH18:AI20"/>
    <mergeCell ref="C12:D14"/>
    <mergeCell ref="C18:D20"/>
    <mergeCell ref="X4:AG7"/>
    <mergeCell ref="V12:W14"/>
    <mergeCell ref="AB12:AC14"/>
  </mergeCells>
  <hyperlinks>
    <hyperlink ref="J41" r:id="rId1" xr:uid="{CC789C7A-824F-44A7-AE3F-D8D39AC9ED2D}"/>
  </hyperlinks>
  <pageMargins left="3.937007874015748E-2" right="3.937007874015748E-2" top="0.39370078740157483" bottom="0.39370078740157483" header="0.31496062992125984" footer="0.31496062992125984"/>
  <pageSetup paperSize="9" scale="72" fitToHeight="0"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5E7B6-D723-4340-A678-96DB5F3A4348}">
  <sheetPr>
    <tabColor theme="8" tint="0.39997558519241921"/>
  </sheetPr>
  <dimension ref="B1:AU126"/>
  <sheetViews>
    <sheetView showGridLines="0" showRowColHeaders="0" workbookViewId="0">
      <selection activeCell="AP15" sqref="AP15"/>
    </sheetView>
  </sheetViews>
  <sheetFormatPr defaultRowHeight="15" x14ac:dyDescent="0.25"/>
  <cols>
    <col min="1" max="1" width="2.42578125" customWidth="1"/>
    <col min="2" max="2" width="3.28515625" customWidth="1"/>
    <col min="3" max="3" width="18.28515625" customWidth="1"/>
    <col min="4" max="4" width="19" customWidth="1"/>
    <col min="5" max="5" width="12.5703125" customWidth="1"/>
    <col min="6" max="6" width="2.140625" customWidth="1"/>
    <col min="7" max="7" width="1.5703125" customWidth="1"/>
    <col min="8" max="8" width="2.5703125" customWidth="1"/>
    <col min="9" max="9" width="0.85546875" customWidth="1"/>
    <col min="10" max="10" width="1.85546875" customWidth="1"/>
    <col min="11" max="11" width="4" customWidth="1"/>
    <col min="12" max="12" width="3.5703125" customWidth="1"/>
    <col min="13" max="13" width="3" customWidth="1"/>
    <col min="14" max="14" width="7.28515625" customWidth="1"/>
    <col min="15" max="15" width="1.85546875" customWidth="1"/>
    <col min="16" max="16" width="7.42578125" customWidth="1"/>
    <col min="17" max="17" width="1.7109375" customWidth="1"/>
    <col min="18" max="18" width="0.42578125" customWidth="1"/>
    <col min="19" max="19" width="2.42578125" customWidth="1"/>
    <col min="20" max="21" width="3.140625" customWidth="1"/>
    <col min="22" max="22" width="3.5703125" customWidth="1"/>
    <col min="23" max="23" width="1.5703125" customWidth="1"/>
    <col min="24" max="24" width="3.140625" customWidth="1"/>
    <col min="25" max="25" width="3.42578125" customWidth="1"/>
    <col min="26" max="26" width="3.28515625" customWidth="1"/>
    <col min="27" max="35" width="3.140625" customWidth="1"/>
    <col min="36" max="36" width="3.85546875" customWidth="1"/>
    <col min="37" max="37" width="3.5703125" customWidth="1"/>
    <col min="38" max="38" width="2.7109375" customWidth="1"/>
    <col min="39" max="39" width="2.5703125" customWidth="1"/>
    <col min="40" max="40" width="0.7109375" customWidth="1"/>
    <col min="41" max="41" width="1.5703125" customWidth="1"/>
    <col min="42" max="42" width="14.85546875" customWidth="1"/>
    <col min="43" max="43" width="11.28515625" customWidth="1"/>
    <col min="44" max="44" width="3.140625" customWidth="1"/>
    <col min="45" max="47" width="0" hidden="1" customWidth="1"/>
  </cols>
  <sheetData>
    <row r="1" spans="2:41" ht="12" customHeight="1" thickBot="1" x14ac:dyDescent="0.3">
      <c r="H1" s="47"/>
      <c r="I1" s="47"/>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47"/>
      <c r="AM1" s="47"/>
      <c r="AN1" s="47"/>
      <c r="AO1" s="47"/>
    </row>
    <row r="2" spans="2:41" ht="21.75" customHeight="1" thickBot="1" x14ac:dyDescent="0.3">
      <c r="H2" s="47"/>
      <c r="I2" s="47"/>
      <c r="J2" s="121"/>
      <c r="K2" s="121"/>
      <c r="L2" s="121"/>
      <c r="M2" s="121"/>
      <c r="N2" s="121"/>
      <c r="O2" s="121"/>
      <c r="P2" s="121"/>
      <c r="Q2" s="424" t="s">
        <v>30</v>
      </c>
      <c r="R2" s="425"/>
      <c r="S2" s="425"/>
      <c r="T2" s="425"/>
      <c r="U2" s="425"/>
      <c r="V2" s="425"/>
      <c r="W2" s="425"/>
      <c r="X2" s="425"/>
      <c r="Y2" s="425"/>
      <c r="Z2" s="425"/>
      <c r="AA2" s="425"/>
      <c r="AB2" s="425"/>
      <c r="AC2" s="425"/>
      <c r="AD2" s="426"/>
      <c r="AE2" s="121"/>
      <c r="AF2" s="121"/>
      <c r="AG2" s="121"/>
      <c r="AH2" s="121"/>
      <c r="AI2" s="121"/>
      <c r="AJ2" s="121"/>
      <c r="AK2" s="121"/>
      <c r="AL2" s="47"/>
      <c r="AM2" s="47"/>
      <c r="AN2" s="47"/>
      <c r="AO2" s="47"/>
    </row>
    <row r="3" spans="2:41" ht="15.75" customHeight="1" thickBot="1" x14ac:dyDescent="0.3">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row>
    <row r="4" spans="2:41" ht="8.25" customHeight="1" thickTop="1" x14ac:dyDescent="0.25">
      <c r="G4" s="49"/>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1"/>
    </row>
    <row r="5" spans="2:41" ht="8.25" customHeight="1" thickBot="1" x14ac:dyDescent="0.3">
      <c r="G5" s="5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53"/>
    </row>
    <row r="6" spans="2:41" ht="18.75" customHeight="1" thickTop="1" x14ac:dyDescent="0.25">
      <c r="B6" s="434" t="s">
        <v>165</v>
      </c>
      <c r="C6" s="435"/>
      <c r="D6" s="436"/>
      <c r="G6" s="52"/>
      <c r="H6" s="54"/>
      <c r="I6" s="391" t="s">
        <v>54</v>
      </c>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22"/>
      <c r="AN6" s="22"/>
      <c r="AO6" s="53"/>
    </row>
    <row r="7" spans="2:41" x14ac:dyDescent="0.25">
      <c r="B7" s="437"/>
      <c r="C7" s="438"/>
      <c r="D7" s="439"/>
      <c r="G7" s="52"/>
      <c r="H7" s="54"/>
      <c r="I7" s="54"/>
      <c r="J7" s="392" t="s">
        <v>192</v>
      </c>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55"/>
      <c r="AM7" s="22"/>
      <c r="AN7" s="22"/>
      <c r="AO7" s="53"/>
    </row>
    <row r="8" spans="2:41" x14ac:dyDescent="0.25">
      <c r="B8" s="106"/>
      <c r="C8" s="107"/>
      <c r="D8" s="108"/>
      <c r="G8" s="52"/>
      <c r="H8" s="54"/>
      <c r="I8" s="54"/>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5"/>
      <c r="AM8" s="22"/>
      <c r="AN8" s="22"/>
      <c r="AO8" s="53"/>
    </row>
    <row r="9" spans="2:41" x14ac:dyDescent="0.25">
      <c r="B9" s="106"/>
      <c r="C9" s="107"/>
      <c r="D9" s="108"/>
      <c r="G9" s="52"/>
      <c r="H9" s="54"/>
      <c r="I9" s="57" t="s">
        <v>55</v>
      </c>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5"/>
      <c r="AM9" s="22"/>
      <c r="AN9" s="22"/>
      <c r="AO9" s="53"/>
    </row>
    <row r="10" spans="2:41" x14ac:dyDescent="0.25">
      <c r="B10" s="106"/>
      <c r="C10" s="107"/>
      <c r="D10" s="108"/>
      <c r="G10" s="52"/>
      <c r="H10" s="54"/>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5"/>
      <c r="AM10" s="22"/>
      <c r="AN10" s="22"/>
      <c r="AO10" s="53"/>
    </row>
    <row r="11" spans="2:41" ht="18" customHeight="1" x14ac:dyDescent="0.25">
      <c r="B11" s="109" t="s">
        <v>18</v>
      </c>
      <c r="C11" s="110" t="s">
        <v>150</v>
      </c>
      <c r="D11" s="111"/>
      <c r="E11" s="94"/>
      <c r="F11" s="94"/>
      <c r="G11" s="95"/>
      <c r="H11" s="54"/>
      <c r="I11" s="58"/>
      <c r="J11" s="59" t="s">
        <v>56</v>
      </c>
      <c r="K11" s="59"/>
      <c r="L11" s="59"/>
      <c r="M11" s="59"/>
      <c r="N11" s="59"/>
      <c r="O11" s="59"/>
      <c r="P11" s="59"/>
      <c r="Q11" s="60"/>
      <c r="R11" s="61"/>
      <c r="S11" s="393"/>
      <c r="T11" s="393"/>
      <c r="U11" s="393"/>
      <c r="V11" s="393"/>
      <c r="W11" s="393"/>
      <c r="X11" s="393"/>
      <c r="Y11" s="393"/>
      <c r="Z11" s="393"/>
      <c r="AA11" s="393"/>
      <c r="AB11" s="393"/>
      <c r="AC11" s="393"/>
      <c r="AD11" s="393"/>
      <c r="AE11" s="393"/>
      <c r="AF11" s="393"/>
      <c r="AG11" s="393"/>
      <c r="AH11" s="393"/>
      <c r="AI11" s="393"/>
      <c r="AJ11" s="393"/>
      <c r="AK11" s="394"/>
      <c r="AL11" s="55"/>
      <c r="AM11" s="22"/>
      <c r="AN11" s="22"/>
      <c r="AO11" s="53"/>
    </row>
    <row r="12" spans="2:41" ht="18" customHeight="1" x14ac:dyDescent="0.25">
      <c r="B12" s="112"/>
      <c r="C12" s="113"/>
      <c r="D12" s="111"/>
      <c r="E12" s="94"/>
      <c r="F12" s="94"/>
      <c r="G12" s="95"/>
      <c r="H12" s="54"/>
      <c r="I12" s="58"/>
      <c r="J12" s="59" t="s">
        <v>58</v>
      </c>
      <c r="K12" s="59"/>
      <c r="L12" s="59"/>
      <c r="M12" s="59"/>
      <c r="N12" s="59"/>
      <c r="O12" s="59"/>
      <c r="P12" s="59"/>
      <c r="Q12" s="60"/>
      <c r="R12" s="62"/>
      <c r="S12" s="395"/>
      <c r="T12" s="395"/>
      <c r="U12" s="395"/>
      <c r="V12" s="395"/>
      <c r="W12" s="395"/>
      <c r="X12" s="395"/>
      <c r="Y12" s="395"/>
      <c r="Z12" s="395"/>
      <c r="AA12" s="395"/>
      <c r="AB12" s="395"/>
      <c r="AC12" s="395"/>
      <c r="AD12" s="395"/>
      <c r="AE12" s="395"/>
      <c r="AF12" s="395"/>
      <c r="AG12" s="395"/>
      <c r="AH12" s="395"/>
      <c r="AI12" s="395"/>
      <c r="AJ12" s="395"/>
      <c r="AK12" s="396"/>
      <c r="AL12" s="55"/>
      <c r="AM12" s="22"/>
      <c r="AN12" s="22"/>
      <c r="AO12" s="53"/>
    </row>
    <row r="13" spans="2:41" x14ac:dyDescent="0.25">
      <c r="B13" s="112"/>
      <c r="C13" s="113"/>
      <c r="D13" s="111"/>
      <c r="E13" s="94"/>
      <c r="F13" s="94"/>
      <c r="G13" s="95"/>
      <c r="H13" s="54"/>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5"/>
      <c r="AM13" s="22"/>
      <c r="AN13" s="22"/>
      <c r="AO13" s="53"/>
    </row>
    <row r="14" spans="2:41" x14ac:dyDescent="0.25">
      <c r="B14" s="112"/>
      <c r="C14" s="113"/>
      <c r="D14" s="111"/>
      <c r="E14" s="94"/>
      <c r="F14" s="94"/>
      <c r="G14" s="95"/>
      <c r="H14" s="54"/>
      <c r="I14" s="57" t="s">
        <v>59</v>
      </c>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5"/>
      <c r="AM14" s="22"/>
      <c r="AN14" s="22"/>
      <c r="AO14" s="53"/>
    </row>
    <row r="15" spans="2:41" x14ac:dyDescent="0.25">
      <c r="B15" s="112"/>
      <c r="C15" s="113"/>
      <c r="D15" s="111"/>
      <c r="E15" s="94"/>
      <c r="F15" s="94"/>
      <c r="G15" s="95"/>
      <c r="H15" s="54"/>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5"/>
      <c r="AM15" s="22"/>
      <c r="AN15" s="22"/>
      <c r="AO15" s="53"/>
    </row>
    <row r="16" spans="2:41" x14ac:dyDescent="0.25">
      <c r="B16" s="112"/>
      <c r="C16" s="113"/>
      <c r="D16" s="111"/>
      <c r="E16" s="94"/>
      <c r="F16" s="94"/>
      <c r="G16" s="95"/>
      <c r="H16" s="54"/>
      <c r="I16" s="57"/>
      <c r="J16" s="57"/>
      <c r="K16" s="75" t="s">
        <v>60</v>
      </c>
      <c r="L16" s="57" t="s">
        <v>191</v>
      </c>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5"/>
      <c r="AM16" s="22"/>
      <c r="AN16" s="22"/>
      <c r="AO16" s="53"/>
    </row>
    <row r="17" spans="2:41" x14ac:dyDescent="0.25">
      <c r="B17" s="112"/>
      <c r="C17" s="113"/>
      <c r="D17" s="111"/>
      <c r="E17" s="94"/>
      <c r="F17" s="94"/>
      <c r="G17" s="95"/>
      <c r="H17" s="54"/>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5"/>
      <c r="AM17" s="22"/>
      <c r="AN17" s="22"/>
      <c r="AO17" s="53"/>
    </row>
    <row r="18" spans="2:41" ht="15" customHeight="1" x14ac:dyDescent="0.25">
      <c r="B18" s="112" t="s">
        <v>20</v>
      </c>
      <c r="C18" s="428" t="s">
        <v>151</v>
      </c>
      <c r="D18" s="429"/>
      <c r="E18" s="94"/>
      <c r="F18" s="94"/>
      <c r="G18" s="95"/>
      <c r="H18" s="54"/>
      <c r="I18" s="57"/>
      <c r="J18" s="57"/>
      <c r="K18" s="75" t="s">
        <v>61</v>
      </c>
      <c r="L18" s="397" t="s">
        <v>159</v>
      </c>
      <c r="M18" s="397"/>
      <c r="N18" s="99" t="s">
        <v>62</v>
      </c>
      <c r="O18" s="100" t="s">
        <v>160</v>
      </c>
      <c r="P18" s="99" t="s">
        <v>161</v>
      </c>
      <c r="Q18" s="100" t="s">
        <v>163</v>
      </c>
      <c r="R18" s="403" t="s">
        <v>162</v>
      </c>
      <c r="S18" s="403"/>
      <c r="T18" s="403"/>
      <c r="U18" s="398" t="s">
        <v>164</v>
      </c>
      <c r="V18" s="398"/>
      <c r="W18" s="398"/>
      <c r="X18" s="398"/>
      <c r="Y18" s="398"/>
      <c r="Z18" s="398"/>
      <c r="AA18" s="398"/>
      <c r="AB18" s="398"/>
      <c r="AC18" s="398"/>
      <c r="AD18" s="398"/>
      <c r="AE18" s="398"/>
      <c r="AF18" s="398"/>
      <c r="AG18" s="398"/>
      <c r="AH18" s="398"/>
      <c r="AI18" s="398"/>
      <c r="AJ18" s="398"/>
      <c r="AK18" s="57"/>
      <c r="AL18" s="55"/>
      <c r="AM18" s="22"/>
      <c r="AN18" s="22"/>
      <c r="AO18" s="53"/>
    </row>
    <row r="19" spans="2:41" x14ac:dyDescent="0.25">
      <c r="B19" s="112"/>
      <c r="C19" s="428"/>
      <c r="D19" s="429"/>
      <c r="E19" s="94"/>
      <c r="F19" s="94"/>
      <c r="G19" s="95"/>
      <c r="H19" s="54"/>
      <c r="I19" s="57"/>
      <c r="J19" s="57"/>
      <c r="K19" s="57"/>
      <c r="L19" s="100" t="s">
        <v>63</v>
      </c>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57"/>
      <c r="AL19" s="55"/>
      <c r="AM19" s="22"/>
      <c r="AN19" s="22"/>
      <c r="AO19" s="53"/>
    </row>
    <row r="20" spans="2:41" x14ac:dyDescent="0.25">
      <c r="B20" s="112"/>
      <c r="C20" s="113"/>
      <c r="D20" s="111"/>
      <c r="E20" s="94"/>
      <c r="F20" s="94"/>
      <c r="G20" s="95"/>
      <c r="H20" s="54"/>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5"/>
      <c r="AM20" s="22"/>
      <c r="AN20" s="22"/>
      <c r="AO20" s="53"/>
    </row>
    <row r="21" spans="2:41" ht="20.25" customHeight="1" x14ac:dyDescent="0.25">
      <c r="B21" s="112" t="s">
        <v>21</v>
      </c>
      <c r="C21" s="113" t="s">
        <v>57</v>
      </c>
      <c r="D21" s="111"/>
      <c r="E21" s="94"/>
      <c r="F21" s="94"/>
      <c r="G21" s="95"/>
      <c r="H21" s="54"/>
      <c r="I21" s="58"/>
      <c r="J21" s="59" t="s">
        <v>64</v>
      </c>
      <c r="K21" s="59"/>
      <c r="L21" s="59"/>
      <c r="M21" s="59"/>
      <c r="N21" s="59"/>
      <c r="O21" s="59"/>
      <c r="P21" s="59"/>
      <c r="Q21" s="60"/>
      <c r="R21" s="61"/>
      <c r="S21" s="393"/>
      <c r="T21" s="393"/>
      <c r="U21" s="393"/>
      <c r="V21" s="393"/>
      <c r="W21" s="393"/>
      <c r="X21" s="393"/>
      <c r="Y21" s="393"/>
      <c r="Z21" s="393"/>
      <c r="AA21" s="393"/>
      <c r="AB21" s="393"/>
      <c r="AC21" s="393"/>
      <c r="AD21" s="393"/>
      <c r="AE21" s="393"/>
      <c r="AF21" s="393"/>
      <c r="AG21" s="393"/>
      <c r="AH21" s="393"/>
      <c r="AI21" s="393"/>
      <c r="AJ21" s="393"/>
      <c r="AK21" s="393"/>
      <c r="AL21" s="394"/>
      <c r="AM21" s="22"/>
      <c r="AN21" s="22"/>
      <c r="AO21" s="53"/>
    </row>
    <row r="22" spans="2:41" ht="15" customHeight="1" x14ac:dyDescent="0.25">
      <c r="B22" s="112"/>
      <c r="C22" s="113"/>
      <c r="D22" s="111"/>
      <c r="E22" s="94"/>
      <c r="F22" s="94"/>
      <c r="G22" s="95"/>
      <c r="H22" s="54"/>
      <c r="I22" s="63"/>
      <c r="J22" s="64" t="s">
        <v>65</v>
      </c>
      <c r="K22" s="64"/>
      <c r="L22" s="64"/>
      <c r="M22" s="64"/>
      <c r="N22" s="64"/>
      <c r="O22" s="64"/>
      <c r="P22" s="64"/>
      <c r="Q22" s="65"/>
      <c r="R22" s="66"/>
      <c r="S22" s="399"/>
      <c r="T22" s="399"/>
      <c r="U22" s="399"/>
      <c r="V22" s="399"/>
      <c r="W22" s="399"/>
      <c r="X22" s="399"/>
      <c r="Y22" s="399"/>
      <c r="Z22" s="399"/>
      <c r="AA22" s="399"/>
      <c r="AB22" s="399"/>
      <c r="AC22" s="399"/>
      <c r="AD22" s="399"/>
      <c r="AE22" s="399"/>
      <c r="AF22" s="399"/>
      <c r="AG22" s="399"/>
      <c r="AH22" s="399"/>
      <c r="AI22" s="399"/>
      <c r="AJ22" s="399"/>
      <c r="AK22" s="399"/>
      <c r="AL22" s="400"/>
      <c r="AM22" s="22"/>
      <c r="AN22" s="22"/>
      <c r="AO22" s="53"/>
    </row>
    <row r="23" spans="2:41" ht="15.75" customHeight="1" x14ac:dyDescent="0.25">
      <c r="B23" s="112"/>
      <c r="C23" s="113"/>
      <c r="D23" s="111"/>
      <c r="E23" s="94"/>
      <c r="F23" s="94"/>
      <c r="G23" s="95"/>
      <c r="H23" s="54"/>
      <c r="I23" s="67"/>
      <c r="J23" s="68" t="s">
        <v>66</v>
      </c>
      <c r="K23" s="68"/>
      <c r="L23" s="68"/>
      <c r="M23" s="68"/>
      <c r="N23" s="68"/>
      <c r="O23" s="68"/>
      <c r="P23" s="68"/>
      <c r="Q23" s="69"/>
      <c r="R23" s="62"/>
      <c r="S23" s="401"/>
      <c r="T23" s="401"/>
      <c r="U23" s="401"/>
      <c r="V23" s="401"/>
      <c r="W23" s="401"/>
      <c r="X23" s="401"/>
      <c r="Y23" s="401"/>
      <c r="Z23" s="401"/>
      <c r="AA23" s="401"/>
      <c r="AB23" s="401"/>
      <c r="AC23" s="401"/>
      <c r="AD23" s="401"/>
      <c r="AE23" s="401"/>
      <c r="AF23" s="401"/>
      <c r="AG23" s="401"/>
      <c r="AH23" s="401"/>
      <c r="AI23" s="401"/>
      <c r="AJ23" s="401"/>
      <c r="AK23" s="401"/>
      <c r="AL23" s="402"/>
      <c r="AM23" s="22"/>
      <c r="AN23" s="22"/>
      <c r="AO23" s="53"/>
    </row>
    <row r="24" spans="2:41" ht="18" customHeight="1" x14ac:dyDescent="0.25">
      <c r="B24" s="112"/>
      <c r="C24" s="113"/>
      <c r="D24" s="111"/>
      <c r="E24" s="94"/>
      <c r="F24" s="94"/>
      <c r="G24" s="95"/>
      <c r="H24" s="54"/>
      <c r="I24" s="58"/>
      <c r="J24" s="59" t="s">
        <v>67</v>
      </c>
      <c r="K24" s="59"/>
      <c r="L24" s="59"/>
      <c r="M24" s="59"/>
      <c r="N24" s="59"/>
      <c r="O24" s="59"/>
      <c r="P24" s="59"/>
      <c r="Q24" s="60"/>
      <c r="R24" s="61"/>
      <c r="S24" s="395"/>
      <c r="T24" s="395"/>
      <c r="U24" s="395"/>
      <c r="V24" s="395"/>
      <c r="W24" s="395"/>
      <c r="X24" s="395"/>
      <c r="Y24" s="395"/>
      <c r="Z24" s="395"/>
      <c r="AA24" s="395"/>
      <c r="AB24" s="395"/>
      <c r="AC24" s="395"/>
      <c r="AD24" s="395"/>
      <c r="AE24" s="395"/>
      <c r="AF24" s="395"/>
      <c r="AG24" s="395"/>
      <c r="AH24" s="395"/>
      <c r="AI24" s="395"/>
      <c r="AJ24" s="395"/>
      <c r="AK24" s="395"/>
      <c r="AL24" s="396"/>
      <c r="AM24" s="22"/>
      <c r="AN24" s="22"/>
      <c r="AO24" s="53"/>
    </row>
    <row r="25" spans="2:41" ht="18" customHeight="1" x14ac:dyDescent="0.25">
      <c r="B25" s="112"/>
      <c r="C25" s="113"/>
      <c r="D25" s="111"/>
      <c r="E25" s="94"/>
      <c r="F25" s="94"/>
      <c r="G25" s="95"/>
      <c r="H25" s="54"/>
      <c r="I25" s="58"/>
      <c r="J25" s="59" t="s">
        <v>68</v>
      </c>
      <c r="K25" s="59"/>
      <c r="L25" s="59"/>
      <c r="M25" s="59"/>
      <c r="N25" s="59"/>
      <c r="O25" s="59"/>
      <c r="P25" s="59"/>
      <c r="Q25" s="60"/>
      <c r="R25" s="70"/>
      <c r="S25" s="395"/>
      <c r="T25" s="395"/>
      <c r="U25" s="395"/>
      <c r="V25" s="395"/>
      <c r="W25" s="395"/>
      <c r="X25" s="395"/>
      <c r="Y25" s="395"/>
      <c r="Z25" s="395"/>
      <c r="AA25" s="395"/>
      <c r="AB25" s="395"/>
      <c r="AC25" s="395"/>
      <c r="AD25" s="395"/>
      <c r="AE25" s="395"/>
      <c r="AF25" s="395"/>
      <c r="AG25" s="395"/>
      <c r="AH25" s="395"/>
      <c r="AI25" s="395"/>
      <c r="AJ25" s="395"/>
      <c r="AK25" s="395"/>
      <c r="AL25" s="396"/>
      <c r="AM25" s="22"/>
      <c r="AN25" s="22"/>
      <c r="AO25" s="53"/>
    </row>
    <row r="26" spans="2:41" ht="16.5" customHeight="1" x14ac:dyDescent="0.25">
      <c r="B26" s="114"/>
      <c r="C26" s="113"/>
      <c r="D26" s="111"/>
      <c r="E26" s="94"/>
      <c r="F26" s="94"/>
      <c r="G26" s="95"/>
      <c r="H26" s="54"/>
      <c r="I26" s="63"/>
      <c r="J26" s="64" t="s">
        <v>69</v>
      </c>
      <c r="K26" s="64"/>
      <c r="L26" s="64"/>
      <c r="M26" s="64"/>
      <c r="N26" s="64"/>
      <c r="O26" s="64"/>
      <c r="P26" s="64"/>
      <c r="Q26" s="65"/>
      <c r="R26" s="66"/>
      <c r="S26" s="399"/>
      <c r="T26" s="399"/>
      <c r="U26" s="399"/>
      <c r="V26" s="399"/>
      <c r="W26" s="399"/>
      <c r="X26" s="399"/>
      <c r="Y26" s="399"/>
      <c r="Z26" s="399"/>
      <c r="AA26" s="399"/>
      <c r="AB26" s="399"/>
      <c r="AC26" s="399"/>
      <c r="AD26" s="399"/>
      <c r="AE26" s="399"/>
      <c r="AF26" s="399"/>
      <c r="AG26" s="399"/>
      <c r="AH26" s="399"/>
      <c r="AI26" s="399"/>
      <c r="AJ26" s="399"/>
      <c r="AK26" s="399"/>
      <c r="AL26" s="400"/>
      <c r="AM26" s="22"/>
      <c r="AN26" s="22"/>
      <c r="AO26" s="53"/>
    </row>
    <row r="27" spans="2:41" ht="15" customHeight="1" x14ac:dyDescent="0.25">
      <c r="B27" s="114"/>
      <c r="C27" s="113"/>
      <c r="D27" s="111"/>
      <c r="E27" s="94"/>
      <c r="F27" s="94"/>
      <c r="G27" s="95"/>
      <c r="H27" s="54"/>
      <c r="I27" s="67"/>
      <c r="J27" s="68" t="s">
        <v>70</v>
      </c>
      <c r="K27" s="68"/>
      <c r="L27" s="68"/>
      <c r="M27" s="68"/>
      <c r="N27" s="68"/>
      <c r="O27" s="68"/>
      <c r="P27" s="68"/>
      <c r="Q27" s="69"/>
      <c r="R27" s="62"/>
      <c r="S27" s="401"/>
      <c r="T27" s="401"/>
      <c r="U27" s="401"/>
      <c r="V27" s="401"/>
      <c r="W27" s="401"/>
      <c r="X27" s="401"/>
      <c r="Y27" s="401"/>
      <c r="Z27" s="401"/>
      <c r="AA27" s="401"/>
      <c r="AB27" s="401"/>
      <c r="AC27" s="401"/>
      <c r="AD27" s="401"/>
      <c r="AE27" s="401"/>
      <c r="AF27" s="401"/>
      <c r="AG27" s="401"/>
      <c r="AH27" s="401"/>
      <c r="AI27" s="401"/>
      <c r="AJ27" s="401"/>
      <c r="AK27" s="401"/>
      <c r="AL27" s="402"/>
      <c r="AM27" s="22"/>
      <c r="AN27" s="22"/>
      <c r="AO27" s="53"/>
    </row>
    <row r="28" spans="2:41" ht="14.25" customHeight="1" x14ac:dyDescent="0.25">
      <c r="B28" s="114"/>
      <c r="C28" s="113"/>
      <c r="D28" s="111"/>
      <c r="E28" s="94"/>
      <c r="F28" s="94"/>
      <c r="G28" s="95"/>
      <c r="H28" s="54"/>
      <c r="I28" s="63"/>
      <c r="J28" s="64" t="s">
        <v>71</v>
      </c>
      <c r="K28" s="64"/>
      <c r="L28" s="64"/>
      <c r="M28" s="64"/>
      <c r="N28" s="64"/>
      <c r="O28" s="64"/>
      <c r="P28" s="64"/>
      <c r="Q28" s="65"/>
      <c r="R28" s="66"/>
      <c r="S28" s="399"/>
      <c r="T28" s="399"/>
      <c r="U28" s="399"/>
      <c r="V28" s="399"/>
      <c r="W28" s="399"/>
      <c r="X28" s="399"/>
      <c r="Y28" s="399"/>
      <c r="Z28" s="399"/>
      <c r="AA28" s="399"/>
      <c r="AB28" s="399"/>
      <c r="AC28" s="399"/>
      <c r="AD28" s="399"/>
      <c r="AE28" s="399"/>
      <c r="AF28" s="399"/>
      <c r="AG28" s="399"/>
      <c r="AH28" s="399"/>
      <c r="AI28" s="399"/>
      <c r="AJ28" s="399"/>
      <c r="AK28" s="399"/>
      <c r="AL28" s="400"/>
      <c r="AM28" s="22"/>
      <c r="AN28" s="22"/>
      <c r="AO28" s="53"/>
    </row>
    <row r="29" spans="2:41" ht="14.25" customHeight="1" x14ac:dyDescent="0.25">
      <c r="B29" s="114"/>
      <c r="C29" s="113"/>
      <c r="D29" s="111"/>
      <c r="E29" s="94"/>
      <c r="F29" s="94"/>
      <c r="G29" s="95"/>
      <c r="H29" s="54"/>
      <c r="I29" s="67"/>
      <c r="J29" s="68" t="s">
        <v>72</v>
      </c>
      <c r="K29" s="68"/>
      <c r="L29" s="68"/>
      <c r="M29" s="68"/>
      <c r="N29" s="68"/>
      <c r="O29" s="68"/>
      <c r="P29" s="68"/>
      <c r="Q29" s="69"/>
      <c r="R29" s="62"/>
      <c r="S29" s="401"/>
      <c r="T29" s="401"/>
      <c r="U29" s="401"/>
      <c r="V29" s="401"/>
      <c r="W29" s="401"/>
      <c r="X29" s="401"/>
      <c r="Y29" s="401"/>
      <c r="Z29" s="401"/>
      <c r="AA29" s="401"/>
      <c r="AB29" s="401"/>
      <c r="AC29" s="401"/>
      <c r="AD29" s="401"/>
      <c r="AE29" s="401"/>
      <c r="AF29" s="401"/>
      <c r="AG29" s="401"/>
      <c r="AH29" s="401"/>
      <c r="AI29" s="401"/>
      <c r="AJ29" s="401"/>
      <c r="AK29" s="401"/>
      <c r="AL29" s="402"/>
      <c r="AM29" s="22"/>
      <c r="AN29" s="22"/>
      <c r="AO29" s="53"/>
    </row>
    <row r="30" spans="2:41" ht="18" customHeight="1" x14ac:dyDescent="0.25">
      <c r="B30" s="114"/>
      <c r="C30" s="113"/>
      <c r="D30" s="111"/>
      <c r="E30" s="94"/>
      <c r="F30" s="94"/>
      <c r="G30" s="95"/>
      <c r="H30" s="54"/>
      <c r="I30" s="58"/>
      <c r="J30" s="59" t="s">
        <v>73</v>
      </c>
      <c r="K30" s="59"/>
      <c r="L30" s="59"/>
      <c r="M30" s="59"/>
      <c r="N30" s="59"/>
      <c r="O30" s="59"/>
      <c r="P30" s="59"/>
      <c r="Q30" s="60"/>
      <c r="R30" s="61"/>
      <c r="S30" s="395"/>
      <c r="T30" s="395"/>
      <c r="U30" s="395"/>
      <c r="V30" s="395"/>
      <c r="W30" s="395"/>
      <c r="X30" s="395"/>
      <c r="Y30" s="395"/>
      <c r="Z30" s="395"/>
      <c r="AA30" s="395"/>
      <c r="AB30" s="395"/>
      <c r="AC30" s="395"/>
      <c r="AD30" s="395"/>
      <c r="AE30" s="395"/>
      <c r="AF30" s="395"/>
      <c r="AG30" s="395"/>
      <c r="AH30" s="395"/>
      <c r="AI30" s="395"/>
      <c r="AJ30" s="395"/>
      <c r="AK30" s="395"/>
      <c r="AL30" s="396"/>
      <c r="AM30" s="22"/>
      <c r="AN30" s="22"/>
      <c r="AO30" s="53"/>
    </row>
    <row r="31" spans="2:41" x14ac:dyDescent="0.25">
      <c r="B31" s="114"/>
      <c r="C31" s="113"/>
      <c r="D31" s="111"/>
      <c r="E31" s="94"/>
      <c r="F31" s="94"/>
      <c r="G31" s="95"/>
      <c r="H31" s="54"/>
      <c r="I31" s="63"/>
      <c r="J31" s="64" t="s">
        <v>74</v>
      </c>
      <c r="K31" s="64"/>
      <c r="L31" s="64"/>
      <c r="M31" s="64"/>
      <c r="N31" s="64"/>
      <c r="O31" s="64"/>
      <c r="P31" s="71"/>
      <c r="Q31" s="72"/>
      <c r="R31" s="66"/>
      <c r="S31" s="71" t="s">
        <v>75</v>
      </c>
      <c r="T31" s="71"/>
      <c r="U31" s="71"/>
      <c r="V31" s="71"/>
      <c r="W31" s="71"/>
      <c r="X31" s="71"/>
      <c r="Y31" s="71"/>
      <c r="Z31" s="71"/>
      <c r="AA31" s="71"/>
      <c r="AB31" s="71"/>
      <c r="AC31" s="71"/>
      <c r="AD31" s="71"/>
      <c r="AE31" s="71"/>
      <c r="AF31" s="71"/>
      <c r="AG31" s="71"/>
      <c r="AH31" s="71"/>
      <c r="AI31" s="71"/>
      <c r="AJ31" s="71"/>
      <c r="AK31" s="71"/>
      <c r="AL31" s="73"/>
      <c r="AM31" s="22"/>
      <c r="AN31" s="22"/>
      <c r="AO31" s="53"/>
    </row>
    <row r="32" spans="2:41" x14ac:dyDescent="0.25">
      <c r="B32" s="114"/>
      <c r="C32" s="113"/>
      <c r="D32" s="111"/>
      <c r="E32" s="94"/>
      <c r="F32" s="94"/>
      <c r="G32" s="95"/>
      <c r="H32" s="54"/>
      <c r="I32" s="74"/>
      <c r="J32" s="75" t="s">
        <v>76</v>
      </c>
      <c r="K32" s="75"/>
      <c r="L32" s="75"/>
      <c r="M32" s="75"/>
      <c r="N32" s="75"/>
      <c r="O32" s="75"/>
      <c r="P32" s="57"/>
      <c r="Q32" s="76"/>
      <c r="R32" s="70"/>
      <c r="S32" s="57" t="s">
        <v>77</v>
      </c>
      <c r="T32" s="57"/>
      <c r="U32" s="57"/>
      <c r="V32" s="57"/>
      <c r="W32" s="57"/>
      <c r="X32" s="57"/>
      <c r="Y32" s="57"/>
      <c r="Z32" s="57"/>
      <c r="AA32" s="57"/>
      <c r="AB32" s="57"/>
      <c r="AC32" s="57"/>
      <c r="AD32" s="57"/>
      <c r="AE32" s="57"/>
      <c r="AF32" s="57"/>
      <c r="AG32" s="57"/>
      <c r="AH32" s="57"/>
      <c r="AI32" s="57"/>
      <c r="AJ32" s="57"/>
      <c r="AK32" s="57"/>
      <c r="AL32" s="21"/>
      <c r="AM32" s="22"/>
      <c r="AN32" s="22"/>
      <c r="AO32" s="53"/>
    </row>
    <row r="33" spans="2:41" x14ac:dyDescent="0.25">
      <c r="B33" s="114"/>
      <c r="C33" s="113"/>
      <c r="D33" s="111"/>
      <c r="E33" s="94"/>
      <c r="F33" s="94"/>
      <c r="G33" s="95"/>
      <c r="H33" s="54"/>
      <c r="I33" s="74"/>
      <c r="J33" s="57"/>
      <c r="K33" s="57"/>
      <c r="L33" s="57"/>
      <c r="M33" s="57"/>
      <c r="N33" s="57"/>
      <c r="O33" s="57"/>
      <c r="P33" s="57"/>
      <c r="Q33" s="76"/>
      <c r="R33" s="70"/>
      <c r="S33" s="57" t="s">
        <v>78</v>
      </c>
      <c r="T33" s="57"/>
      <c r="U33" s="57"/>
      <c r="V33" s="57"/>
      <c r="W33" s="57"/>
      <c r="X33" s="57"/>
      <c r="Y33" s="57"/>
      <c r="Z33" s="57"/>
      <c r="AA33" s="57"/>
      <c r="AB33" s="57"/>
      <c r="AC33" s="57"/>
      <c r="AD33" s="57"/>
      <c r="AE33" s="57"/>
      <c r="AF33" s="57"/>
      <c r="AG33" s="57"/>
      <c r="AH33" s="57"/>
      <c r="AI33" s="57"/>
      <c r="AJ33" s="57"/>
      <c r="AK33" s="57"/>
      <c r="AL33" s="21"/>
      <c r="AM33" s="22"/>
      <c r="AN33" s="22"/>
      <c r="AO33" s="53"/>
    </row>
    <row r="34" spans="2:41" x14ac:dyDescent="0.25">
      <c r="B34" s="114"/>
      <c r="C34" s="113"/>
      <c r="D34" s="111"/>
      <c r="E34" s="94"/>
      <c r="F34" s="94"/>
      <c r="G34" s="95"/>
      <c r="H34" s="54"/>
      <c r="I34" s="74"/>
      <c r="J34" s="57"/>
      <c r="K34" s="57"/>
      <c r="L34" s="57"/>
      <c r="M34" s="57"/>
      <c r="N34" s="57"/>
      <c r="O34" s="57"/>
      <c r="P34" s="57"/>
      <c r="Q34" s="76"/>
      <c r="R34" s="70"/>
      <c r="S34" s="57"/>
      <c r="T34" s="57"/>
      <c r="U34" s="57"/>
      <c r="V34" s="57"/>
      <c r="W34" s="57"/>
      <c r="X34" s="57"/>
      <c r="Y34" s="57"/>
      <c r="Z34" s="57"/>
      <c r="AA34" s="57"/>
      <c r="AB34" s="57"/>
      <c r="AC34" s="57"/>
      <c r="AD34" s="57"/>
      <c r="AE34" s="57"/>
      <c r="AF34" s="57"/>
      <c r="AG34" s="57"/>
      <c r="AH34" s="57"/>
      <c r="AI34" s="57"/>
      <c r="AJ34" s="57"/>
      <c r="AK34" s="57"/>
      <c r="AL34" s="21"/>
      <c r="AM34" s="22"/>
      <c r="AN34" s="22"/>
      <c r="AO34" s="53"/>
    </row>
    <row r="35" spans="2:41" x14ac:dyDescent="0.25">
      <c r="B35" s="114"/>
      <c r="C35" s="113"/>
      <c r="D35" s="111"/>
      <c r="E35" s="94"/>
      <c r="F35" s="94"/>
      <c r="G35" s="95"/>
      <c r="H35" s="54"/>
      <c r="I35" s="74"/>
      <c r="J35" s="57"/>
      <c r="K35" s="57"/>
      <c r="L35" s="57"/>
      <c r="M35" s="57"/>
      <c r="N35" s="57"/>
      <c r="O35" s="57"/>
      <c r="P35" s="57"/>
      <c r="Q35" s="76"/>
      <c r="R35" s="70"/>
      <c r="S35" s="57"/>
      <c r="T35" s="77" t="s">
        <v>79</v>
      </c>
      <c r="U35" s="57" t="s">
        <v>80</v>
      </c>
      <c r="V35" s="57"/>
      <c r="W35" s="57"/>
      <c r="X35" s="57"/>
      <c r="Y35" s="57"/>
      <c r="Z35" s="57"/>
      <c r="AA35" s="57"/>
      <c r="AB35" s="57"/>
      <c r="AC35" s="57"/>
      <c r="AD35" s="57"/>
      <c r="AE35" s="57"/>
      <c r="AF35" s="57"/>
      <c r="AG35" s="57"/>
      <c r="AH35" s="57"/>
      <c r="AI35" s="57"/>
      <c r="AJ35" s="57"/>
      <c r="AK35" s="57"/>
      <c r="AL35" s="21"/>
      <c r="AM35" s="22"/>
      <c r="AN35" s="22"/>
      <c r="AO35" s="53"/>
    </row>
    <row r="36" spans="2:41" x14ac:dyDescent="0.25">
      <c r="B36" s="114"/>
      <c r="C36" s="113"/>
      <c r="D36" s="111"/>
      <c r="E36" s="94"/>
      <c r="F36" s="94"/>
      <c r="G36" s="95"/>
      <c r="H36" s="54"/>
      <c r="I36" s="74"/>
      <c r="J36" s="57"/>
      <c r="K36" s="57"/>
      <c r="L36" s="57"/>
      <c r="M36" s="57"/>
      <c r="N36" s="57"/>
      <c r="O36" s="57"/>
      <c r="P36" s="57"/>
      <c r="Q36" s="76"/>
      <c r="R36" s="70"/>
      <c r="S36" s="57"/>
      <c r="T36" s="77"/>
      <c r="U36" s="57" t="s">
        <v>81</v>
      </c>
      <c r="V36" s="57"/>
      <c r="W36" s="57"/>
      <c r="X36" s="57"/>
      <c r="Y36" s="57"/>
      <c r="Z36" s="57"/>
      <c r="AA36" s="57"/>
      <c r="AB36" s="57"/>
      <c r="AC36" s="57"/>
      <c r="AD36" s="57"/>
      <c r="AE36" s="57"/>
      <c r="AF36" s="57"/>
      <c r="AG36" s="57"/>
      <c r="AH36" s="57"/>
      <c r="AI36" s="57"/>
      <c r="AJ36" s="57"/>
      <c r="AK36" s="57"/>
      <c r="AL36" s="21"/>
      <c r="AM36" s="22"/>
      <c r="AN36" s="22"/>
      <c r="AO36" s="53"/>
    </row>
    <row r="37" spans="2:41" x14ac:dyDescent="0.25">
      <c r="B37" s="114"/>
      <c r="C37" s="113"/>
      <c r="D37" s="111"/>
      <c r="E37" s="94"/>
      <c r="F37" s="94"/>
      <c r="G37" s="95"/>
      <c r="H37" s="54"/>
      <c r="I37" s="74"/>
      <c r="J37" s="57"/>
      <c r="K37" s="57"/>
      <c r="L37" s="57"/>
      <c r="M37" s="57"/>
      <c r="N37" s="57"/>
      <c r="O37" s="57"/>
      <c r="P37" s="57"/>
      <c r="Q37" s="76"/>
      <c r="R37" s="70"/>
      <c r="S37" s="57"/>
      <c r="T37" s="77" t="s">
        <v>82</v>
      </c>
      <c r="U37" s="57" t="s">
        <v>83</v>
      </c>
      <c r="V37" s="57"/>
      <c r="W37" s="57"/>
      <c r="X37" s="57"/>
      <c r="Y37" s="57"/>
      <c r="Z37" s="57"/>
      <c r="AA37" s="57"/>
      <c r="AB37" s="57"/>
      <c r="AC37" s="57"/>
      <c r="AD37" s="57"/>
      <c r="AE37" s="57"/>
      <c r="AF37" s="57"/>
      <c r="AG37" s="57"/>
      <c r="AH37" s="57"/>
      <c r="AI37" s="57"/>
      <c r="AJ37" s="57"/>
      <c r="AK37" s="57"/>
      <c r="AL37" s="21"/>
      <c r="AM37" s="22"/>
      <c r="AN37" s="22"/>
      <c r="AO37" s="53"/>
    </row>
    <row r="38" spans="2:41" x14ac:dyDescent="0.25">
      <c r="B38" s="114"/>
      <c r="C38" s="113"/>
      <c r="D38" s="111"/>
      <c r="E38" s="94"/>
      <c r="F38" s="94"/>
      <c r="G38" s="95"/>
      <c r="H38" s="54"/>
      <c r="I38" s="74"/>
      <c r="J38" s="57"/>
      <c r="K38" s="57"/>
      <c r="L38" s="57"/>
      <c r="M38" s="57"/>
      <c r="N38" s="57"/>
      <c r="O38" s="57"/>
      <c r="P38" s="57"/>
      <c r="Q38" s="76"/>
      <c r="R38" s="70"/>
      <c r="S38" s="57"/>
      <c r="T38" s="77"/>
      <c r="U38" s="57" t="s">
        <v>84</v>
      </c>
      <c r="V38" s="57"/>
      <c r="W38" s="57"/>
      <c r="X38" s="57"/>
      <c r="Y38" s="57"/>
      <c r="Z38" s="57"/>
      <c r="AA38" s="57"/>
      <c r="AB38" s="57"/>
      <c r="AC38" s="57"/>
      <c r="AD38" s="57"/>
      <c r="AE38" s="57"/>
      <c r="AF38" s="57"/>
      <c r="AG38" s="57"/>
      <c r="AH38" s="57"/>
      <c r="AI38" s="57"/>
      <c r="AJ38" s="57"/>
      <c r="AK38" s="57"/>
      <c r="AL38" s="21"/>
      <c r="AM38" s="22"/>
      <c r="AN38" s="22"/>
      <c r="AO38" s="53"/>
    </row>
    <row r="39" spans="2:41" x14ac:dyDescent="0.25">
      <c r="B39" s="114"/>
      <c r="C39" s="113"/>
      <c r="D39" s="111"/>
      <c r="E39" s="94"/>
      <c r="F39" s="94"/>
      <c r="G39" s="95"/>
      <c r="H39" s="54"/>
      <c r="I39" s="74"/>
      <c r="J39" s="54"/>
      <c r="K39" s="54"/>
      <c r="L39" s="57"/>
      <c r="M39" s="57"/>
      <c r="N39" s="57"/>
      <c r="O39" s="57"/>
      <c r="P39" s="57"/>
      <c r="Q39" s="76"/>
      <c r="R39" s="70"/>
      <c r="S39" s="57"/>
      <c r="T39" s="57"/>
      <c r="U39" s="77" t="s">
        <v>85</v>
      </c>
      <c r="V39" s="57" t="s">
        <v>86</v>
      </c>
      <c r="W39" s="57"/>
      <c r="X39" s="57"/>
      <c r="Y39" s="57"/>
      <c r="Z39" s="57"/>
      <c r="AA39" s="57"/>
      <c r="AB39" s="57"/>
      <c r="AC39" s="57"/>
      <c r="AD39" s="57"/>
      <c r="AE39" s="57"/>
      <c r="AF39" s="57"/>
      <c r="AG39" s="57"/>
      <c r="AH39" s="57"/>
      <c r="AI39" s="57"/>
      <c r="AJ39" s="57"/>
      <c r="AK39" s="57"/>
      <c r="AL39" s="21"/>
      <c r="AM39" s="22"/>
      <c r="AN39" s="22"/>
      <c r="AO39" s="53"/>
    </row>
    <row r="40" spans="2:41" x14ac:dyDescent="0.25">
      <c r="B40" s="114"/>
      <c r="C40" s="113"/>
      <c r="D40" s="111"/>
      <c r="E40" s="94"/>
      <c r="F40" s="94"/>
      <c r="G40" s="95"/>
      <c r="H40" s="54"/>
      <c r="I40" s="74"/>
      <c r="J40" s="57"/>
      <c r="K40" s="57"/>
      <c r="L40" s="57"/>
      <c r="M40" s="57"/>
      <c r="N40" s="57"/>
      <c r="O40" s="57"/>
      <c r="P40" s="57"/>
      <c r="Q40" s="76"/>
      <c r="R40" s="70"/>
      <c r="S40" s="57"/>
      <c r="T40" s="57"/>
      <c r="U40" s="77" t="s">
        <v>87</v>
      </c>
      <c r="V40" s="57" t="s">
        <v>88</v>
      </c>
      <c r="W40" s="57"/>
      <c r="X40" s="57"/>
      <c r="Y40" s="57"/>
      <c r="Z40" s="57"/>
      <c r="AA40" s="57"/>
      <c r="AB40" s="57"/>
      <c r="AC40" s="57"/>
      <c r="AD40" s="57"/>
      <c r="AE40" s="57"/>
      <c r="AF40" s="57"/>
      <c r="AG40" s="57"/>
      <c r="AH40" s="57"/>
      <c r="AI40" s="57"/>
      <c r="AJ40" s="57"/>
      <c r="AK40" s="57"/>
      <c r="AL40" s="21"/>
      <c r="AM40" s="22"/>
      <c r="AN40" s="22"/>
      <c r="AO40" s="53"/>
    </row>
    <row r="41" spans="2:41" x14ac:dyDescent="0.25">
      <c r="B41" s="114"/>
      <c r="C41" s="113"/>
      <c r="D41" s="111"/>
      <c r="E41" s="94"/>
      <c r="F41" s="94"/>
      <c r="G41" s="95"/>
      <c r="H41" s="54"/>
      <c r="I41" s="74"/>
      <c r="J41" s="57"/>
      <c r="K41" s="57"/>
      <c r="L41" s="57"/>
      <c r="M41" s="57"/>
      <c r="N41" s="57"/>
      <c r="O41" s="57"/>
      <c r="P41" s="57"/>
      <c r="Q41" s="76"/>
      <c r="R41" s="70"/>
      <c r="S41" s="57"/>
      <c r="T41" s="57"/>
      <c r="U41" s="77"/>
      <c r="V41" s="57" t="s">
        <v>89</v>
      </c>
      <c r="W41" s="57"/>
      <c r="X41" s="57"/>
      <c r="Y41" s="57"/>
      <c r="Z41" s="57"/>
      <c r="AA41" s="57"/>
      <c r="AB41" s="57"/>
      <c r="AC41" s="57"/>
      <c r="AD41" s="57"/>
      <c r="AE41" s="57"/>
      <c r="AF41" s="57"/>
      <c r="AG41" s="57"/>
      <c r="AH41" s="57"/>
      <c r="AI41" s="57"/>
      <c r="AJ41" s="57"/>
      <c r="AK41" s="57"/>
      <c r="AL41" s="21"/>
      <c r="AM41" s="22"/>
      <c r="AN41" s="22"/>
      <c r="AO41" s="53"/>
    </row>
    <row r="42" spans="2:41" x14ac:dyDescent="0.25">
      <c r="B42" s="114"/>
      <c r="C42" s="113"/>
      <c r="D42" s="111"/>
      <c r="E42" s="94"/>
      <c r="F42" s="94"/>
      <c r="G42" s="95"/>
      <c r="H42" s="54"/>
      <c r="I42" s="74"/>
      <c r="J42" s="75"/>
      <c r="K42" s="75"/>
      <c r="L42" s="75"/>
      <c r="M42" s="75"/>
      <c r="N42" s="75"/>
      <c r="O42" s="75"/>
      <c r="P42" s="57"/>
      <c r="Q42" s="76"/>
      <c r="R42" s="62"/>
      <c r="S42" s="78"/>
      <c r="T42" s="79"/>
      <c r="U42" s="79"/>
      <c r="V42" s="79" t="s">
        <v>90</v>
      </c>
      <c r="W42" s="79"/>
      <c r="X42" s="79"/>
      <c r="Y42" s="79"/>
      <c r="Z42" s="79"/>
      <c r="AA42" s="79"/>
      <c r="AB42" s="79"/>
      <c r="AC42" s="79"/>
      <c r="AD42" s="79"/>
      <c r="AE42" s="79"/>
      <c r="AF42" s="79"/>
      <c r="AG42" s="79"/>
      <c r="AH42" s="79"/>
      <c r="AI42" s="79"/>
      <c r="AJ42" s="79"/>
      <c r="AK42" s="79"/>
      <c r="AL42" s="80"/>
      <c r="AM42" s="22"/>
      <c r="AN42" s="22"/>
      <c r="AO42" s="53"/>
    </row>
    <row r="43" spans="2:41" x14ac:dyDescent="0.25">
      <c r="B43" s="114"/>
      <c r="C43" s="113"/>
      <c r="D43" s="111"/>
      <c r="E43" s="94"/>
      <c r="F43" s="94"/>
      <c r="G43" s="95"/>
      <c r="H43" s="54"/>
      <c r="I43" s="63"/>
      <c r="J43" s="64" t="s">
        <v>91</v>
      </c>
      <c r="K43" s="81"/>
      <c r="L43" s="64"/>
      <c r="M43" s="64"/>
      <c r="N43" s="64"/>
      <c r="O43" s="64"/>
      <c r="P43" s="71"/>
      <c r="Q43" s="72"/>
      <c r="R43" s="70"/>
      <c r="S43" s="57" t="s">
        <v>92</v>
      </c>
      <c r="T43" s="57"/>
      <c r="U43" s="57"/>
      <c r="V43" s="57"/>
      <c r="W43" s="57"/>
      <c r="X43" s="57"/>
      <c r="Y43" s="57"/>
      <c r="Z43" s="57"/>
      <c r="AA43" s="57"/>
      <c r="AB43" s="57"/>
      <c r="AC43" s="57"/>
      <c r="AD43" s="57"/>
      <c r="AE43" s="57"/>
      <c r="AF43" s="57"/>
      <c r="AG43" s="57"/>
      <c r="AH43" s="57"/>
      <c r="AI43" s="57"/>
      <c r="AJ43" s="57"/>
      <c r="AK43" s="57"/>
      <c r="AL43" s="21"/>
      <c r="AM43" s="22"/>
      <c r="AN43" s="22"/>
      <c r="AO43" s="53"/>
    </row>
    <row r="44" spans="2:41" ht="12.75" customHeight="1" x14ac:dyDescent="0.25">
      <c r="B44" s="114"/>
      <c r="C44" s="113"/>
      <c r="D44" s="111"/>
      <c r="E44" s="94"/>
      <c r="F44" s="94"/>
      <c r="G44" s="95"/>
      <c r="H44" s="54"/>
      <c r="I44" s="74"/>
      <c r="J44" s="75" t="s">
        <v>93</v>
      </c>
      <c r="K44" s="54"/>
      <c r="L44" s="75"/>
      <c r="M44" s="75"/>
      <c r="N44" s="75"/>
      <c r="O44" s="75"/>
      <c r="P44" s="57"/>
      <c r="Q44" s="76"/>
      <c r="R44" s="70"/>
      <c r="S44" s="57"/>
      <c r="T44" s="57"/>
      <c r="U44" s="57"/>
      <c r="V44" s="57"/>
      <c r="W44" s="57"/>
      <c r="X44" s="57"/>
      <c r="Y44" s="57"/>
      <c r="Z44" s="57"/>
      <c r="AA44" s="57"/>
      <c r="AB44" s="57"/>
      <c r="AC44" s="57"/>
      <c r="AD44" s="57"/>
      <c r="AE44" s="57"/>
      <c r="AF44" s="57"/>
      <c r="AG44" s="57"/>
      <c r="AH44" s="57"/>
      <c r="AI44" s="57"/>
      <c r="AJ44" s="57"/>
      <c r="AK44" s="57"/>
      <c r="AL44" s="21"/>
      <c r="AM44" s="22"/>
      <c r="AN44" s="22"/>
      <c r="AO44" s="53"/>
    </row>
    <row r="45" spans="2:41" x14ac:dyDescent="0.25">
      <c r="B45" s="114"/>
      <c r="C45" s="113"/>
      <c r="D45" s="111"/>
      <c r="E45" s="94"/>
      <c r="F45" s="94"/>
      <c r="G45" s="95"/>
      <c r="H45" s="54"/>
      <c r="I45" s="74"/>
      <c r="J45" s="54"/>
      <c r="K45" s="75"/>
      <c r="L45" s="57"/>
      <c r="M45" s="57"/>
      <c r="N45" s="57"/>
      <c r="O45" s="57"/>
      <c r="P45" s="57"/>
      <c r="Q45" s="76"/>
      <c r="R45" s="70"/>
      <c r="S45" s="54"/>
      <c r="T45" s="57" t="s">
        <v>79</v>
      </c>
      <c r="U45" s="57" t="s">
        <v>94</v>
      </c>
      <c r="V45" s="57"/>
      <c r="W45" s="57"/>
      <c r="X45" s="57"/>
      <c r="Y45" s="57"/>
      <c r="Z45" s="57"/>
      <c r="AA45" s="57"/>
      <c r="AB45" s="57"/>
      <c r="AC45" s="57"/>
      <c r="AD45" s="57"/>
      <c r="AE45" s="57"/>
      <c r="AF45" s="57"/>
      <c r="AG45" s="57"/>
      <c r="AH45" s="57"/>
      <c r="AI45" s="57"/>
      <c r="AJ45" s="57"/>
      <c r="AK45" s="57"/>
      <c r="AL45" s="21"/>
      <c r="AM45" s="22"/>
      <c r="AN45" s="22"/>
      <c r="AO45" s="53"/>
    </row>
    <row r="46" spans="2:41" x14ac:dyDescent="0.25">
      <c r="B46" s="114"/>
      <c r="C46" s="113"/>
      <c r="D46" s="111"/>
      <c r="E46" s="94"/>
      <c r="F46" s="94"/>
      <c r="G46" s="95"/>
      <c r="H46" s="54"/>
      <c r="I46" s="74"/>
      <c r="J46" s="75"/>
      <c r="K46" s="75"/>
      <c r="L46" s="57"/>
      <c r="M46" s="57"/>
      <c r="N46" s="57"/>
      <c r="O46" s="57"/>
      <c r="P46" s="57"/>
      <c r="Q46" s="76"/>
      <c r="R46" s="70"/>
      <c r="S46" s="54"/>
      <c r="T46" s="57"/>
      <c r="U46" s="57" t="s">
        <v>95</v>
      </c>
      <c r="V46" s="57"/>
      <c r="W46" s="57"/>
      <c r="X46" s="57"/>
      <c r="Y46" s="57"/>
      <c r="Z46" s="57"/>
      <c r="AA46" s="57"/>
      <c r="AB46" s="57"/>
      <c r="AC46" s="57"/>
      <c r="AD46" s="57"/>
      <c r="AE46" s="57"/>
      <c r="AF46" s="57"/>
      <c r="AG46" s="57"/>
      <c r="AH46" s="57"/>
      <c r="AI46" s="57"/>
      <c r="AJ46" s="57"/>
      <c r="AK46" s="57"/>
      <c r="AL46" s="21"/>
      <c r="AM46" s="22"/>
      <c r="AN46" s="22"/>
      <c r="AO46" s="53"/>
    </row>
    <row r="47" spans="2:41" x14ac:dyDescent="0.25">
      <c r="B47" s="114"/>
      <c r="C47" s="113"/>
      <c r="D47" s="111"/>
      <c r="E47" s="94"/>
      <c r="F47" s="94"/>
      <c r="G47" s="95"/>
      <c r="H47" s="54"/>
      <c r="I47" s="74"/>
      <c r="J47" s="75"/>
      <c r="K47" s="75"/>
      <c r="L47" s="57"/>
      <c r="M47" s="57"/>
      <c r="N47" s="57"/>
      <c r="O47" s="57"/>
      <c r="P47" s="57"/>
      <c r="Q47" s="76"/>
      <c r="R47" s="70"/>
      <c r="S47" s="54"/>
      <c r="T47" s="57"/>
      <c r="U47" s="57" t="s">
        <v>96</v>
      </c>
      <c r="V47" s="57"/>
      <c r="W47" s="57"/>
      <c r="X47" s="57"/>
      <c r="Y47" s="57"/>
      <c r="Z47" s="57"/>
      <c r="AA47" s="57"/>
      <c r="AB47" s="57"/>
      <c r="AC47" s="57"/>
      <c r="AD47" s="57"/>
      <c r="AE47" s="57"/>
      <c r="AF47" s="57"/>
      <c r="AG47" s="57"/>
      <c r="AH47" s="57"/>
      <c r="AI47" s="57"/>
      <c r="AJ47" s="57"/>
      <c r="AK47" s="57"/>
      <c r="AL47" s="21"/>
      <c r="AM47" s="22"/>
      <c r="AN47" s="22"/>
      <c r="AO47" s="53"/>
    </row>
    <row r="48" spans="2:41" x14ac:dyDescent="0.25">
      <c r="B48" s="114"/>
      <c r="C48" s="113"/>
      <c r="D48" s="111"/>
      <c r="E48" s="94"/>
      <c r="F48" s="94"/>
      <c r="G48" s="95"/>
      <c r="H48" s="54"/>
      <c r="I48" s="74"/>
      <c r="J48" s="54"/>
      <c r="K48" s="57"/>
      <c r="L48" s="57"/>
      <c r="M48" s="57"/>
      <c r="N48" s="57"/>
      <c r="O48" s="57"/>
      <c r="P48" s="57"/>
      <c r="Q48" s="76"/>
      <c r="R48" s="70"/>
      <c r="S48" s="54"/>
      <c r="T48" s="57" t="s">
        <v>97</v>
      </c>
      <c r="U48" s="57" t="s">
        <v>98</v>
      </c>
      <c r="V48" s="57"/>
      <c r="W48" s="57"/>
      <c r="X48" s="57"/>
      <c r="Y48" s="57"/>
      <c r="Z48" s="57"/>
      <c r="AA48" s="57"/>
      <c r="AB48" s="57"/>
      <c r="AC48" s="57"/>
      <c r="AD48" s="57"/>
      <c r="AE48" s="57"/>
      <c r="AF48" s="57"/>
      <c r="AG48" s="57"/>
      <c r="AH48" s="57"/>
      <c r="AI48" s="57"/>
      <c r="AJ48" s="57"/>
      <c r="AK48" s="57"/>
      <c r="AL48" s="21"/>
      <c r="AM48" s="22"/>
      <c r="AN48" s="22"/>
      <c r="AO48" s="53"/>
    </row>
    <row r="49" spans="2:41" x14ac:dyDescent="0.25">
      <c r="B49" s="114"/>
      <c r="C49" s="113"/>
      <c r="D49" s="111"/>
      <c r="E49" s="94"/>
      <c r="F49" s="94"/>
      <c r="G49" s="95"/>
      <c r="H49" s="54"/>
      <c r="I49" s="74"/>
      <c r="J49" s="54"/>
      <c r="K49" s="57"/>
      <c r="L49" s="57"/>
      <c r="M49" s="57"/>
      <c r="N49" s="57"/>
      <c r="O49" s="57"/>
      <c r="P49" s="57"/>
      <c r="Q49" s="76"/>
      <c r="R49" s="70"/>
      <c r="S49" s="54"/>
      <c r="T49" s="57"/>
      <c r="U49" s="57" t="s">
        <v>99</v>
      </c>
      <c r="V49" s="57"/>
      <c r="W49" s="57"/>
      <c r="X49" s="57"/>
      <c r="Y49" s="57"/>
      <c r="Z49" s="57"/>
      <c r="AA49" s="57"/>
      <c r="AB49" s="57"/>
      <c r="AC49" s="57"/>
      <c r="AD49" s="57"/>
      <c r="AE49" s="57"/>
      <c r="AF49" s="57"/>
      <c r="AG49" s="57"/>
      <c r="AH49" s="57"/>
      <c r="AI49" s="57"/>
      <c r="AJ49" s="57"/>
      <c r="AK49" s="57"/>
      <c r="AL49" s="21"/>
      <c r="AM49" s="22"/>
      <c r="AN49" s="22"/>
      <c r="AO49" s="53"/>
    </row>
    <row r="50" spans="2:41" x14ac:dyDescent="0.25">
      <c r="B50" s="114"/>
      <c r="C50" s="113"/>
      <c r="D50" s="111"/>
      <c r="E50" s="94"/>
      <c r="F50" s="94"/>
      <c r="G50" s="95"/>
      <c r="H50" s="54"/>
      <c r="I50" s="74"/>
      <c r="J50" s="54"/>
      <c r="K50" s="57"/>
      <c r="L50" s="57"/>
      <c r="M50" s="57"/>
      <c r="N50" s="57"/>
      <c r="O50" s="57"/>
      <c r="P50" s="57"/>
      <c r="Q50" s="76"/>
      <c r="R50" s="70"/>
      <c r="S50" s="54"/>
      <c r="T50" s="57" t="s">
        <v>100</v>
      </c>
      <c r="U50" s="57" t="s">
        <v>101</v>
      </c>
      <c r="V50" s="57"/>
      <c r="W50" s="57"/>
      <c r="X50" s="57"/>
      <c r="Y50" s="57"/>
      <c r="Z50" s="57"/>
      <c r="AA50" s="57"/>
      <c r="AB50" s="57"/>
      <c r="AC50" s="57"/>
      <c r="AD50" s="57"/>
      <c r="AE50" s="57"/>
      <c r="AF50" s="57"/>
      <c r="AG50" s="57"/>
      <c r="AH50" s="57"/>
      <c r="AI50" s="57"/>
      <c r="AJ50" s="57"/>
      <c r="AK50" s="57"/>
      <c r="AL50" s="21"/>
      <c r="AM50" s="22"/>
      <c r="AN50" s="22"/>
      <c r="AO50" s="53"/>
    </row>
    <row r="51" spans="2:41" x14ac:dyDescent="0.25">
      <c r="B51" s="114"/>
      <c r="C51" s="113"/>
      <c r="D51" s="111"/>
      <c r="E51" s="94"/>
      <c r="F51" s="94"/>
      <c r="G51" s="95"/>
      <c r="H51" s="54"/>
      <c r="I51" s="74"/>
      <c r="J51" s="54"/>
      <c r="K51" s="57"/>
      <c r="L51" s="57"/>
      <c r="M51" s="57"/>
      <c r="N51" s="57"/>
      <c r="O51" s="57"/>
      <c r="P51" s="57"/>
      <c r="Q51" s="76"/>
      <c r="R51" s="70"/>
      <c r="S51" s="54"/>
      <c r="T51" s="57"/>
      <c r="U51" s="57" t="s">
        <v>102</v>
      </c>
      <c r="V51" s="57"/>
      <c r="W51" s="57"/>
      <c r="X51" s="57"/>
      <c r="Y51" s="57"/>
      <c r="Z51" s="57"/>
      <c r="AA51" s="57"/>
      <c r="AB51" s="57"/>
      <c r="AC51" s="57"/>
      <c r="AD51" s="57"/>
      <c r="AE51" s="57"/>
      <c r="AF51" s="57"/>
      <c r="AG51" s="57"/>
      <c r="AH51" s="57"/>
      <c r="AI51" s="57"/>
      <c r="AJ51" s="57"/>
      <c r="AK51" s="57"/>
      <c r="AL51" s="21"/>
      <c r="AM51" s="22"/>
      <c r="AN51" s="22"/>
      <c r="AO51" s="53"/>
    </row>
    <row r="52" spans="2:41" x14ac:dyDescent="0.25">
      <c r="B52" s="114"/>
      <c r="C52" s="113"/>
      <c r="D52" s="111"/>
      <c r="E52" s="94"/>
      <c r="F52" s="94"/>
      <c r="G52" s="95"/>
      <c r="H52" s="54"/>
      <c r="I52" s="74"/>
      <c r="J52" s="54"/>
      <c r="K52" s="57"/>
      <c r="L52" s="57"/>
      <c r="M52" s="57"/>
      <c r="N52" s="57"/>
      <c r="O52" s="57"/>
      <c r="P52" s="57"/>
      <c r="Q52" s="76"/>
      <c r="R52" s="70"/>
      <c r="S52" s="54"/>
      <c r="T52" s="57"/>
      <c r="U52" s="57" t="s">
        <v>103</v>
      </c>
      <c r="V52" s="57"/>
      <c r="W52" s="57"/>
      <c r="X52" s="57"/>
      <c r="Y52" s="57"/>
      <c r="Z52" s="57"/>
      <c r="AA52" s="57"/>
      <c r="AB52" s="57"/>
      <c r="AC52" s="57"/>
      <c r="AD52" s="57"/>
      <c r="AE52" s="57"/>
      <c r="AF52" s="57"/>
      <c r="AG52" s="57"/>
      <c r="AH52" s="57"/>
      <c r="AI52" s="57"/>
      <c r="AJ52" s="57"/>
      <c r="AK52" s="57"/>
      <c r="AL52" s="21"/>
      <c r="AM52" s="22"/>
      <c r="AN52" s="22"/>
      <c r="AO52" s="53"/>
    </row>
    <row r="53" spans="2:41" x14ac:dyDescent="0.25">
      <c r="B53" s="114"/>
      <c r="C53" s="113"/>
      <c r="D53" s="111"/>
      <c r="E53" s="94"/>
      <c r="F53" s="94"/>
      <c r="G53" s="95"/>
      <c r="H53" s="54"/>
      <c r="I53" s="74"/>
      <c r="J53" s="54"/>
      <c r="K53" s="57"/>
      <c r="L53" s="57"/>
      <c r="M53" s="57"/>
      <c r="N53" s="57"/>
      <c r="O53" s="57"/>
      <c r="P53" s="57"/>
      <c r="Q53" s="76"/>
      <c r="R53" s="70"/>
      <c r="S53" s="54"/>
      <c r="T53" s="57" t="s">
        <v>104</v>
      </c>
      <c r="U53" s="57" t="s">
        <v>105</v>
      </c>
      <c r="V53" s="57"/>
      <c r="W53" s="57"/>
      <c r="X53" s="57"/>
      <c r="Y53" s="57"/>
      <c r="Z53" s="57"/>
      <c r="AA53" s="57"/>
      <c r="AB53" s="57"/>
      <c r="AC53" s="57"/>
      <c r="AD53" s="57"/>
      <c r="AE53" s="57"/>
      <c r="AF53" s="57"/>
      <c r="AG53" s="57"/>
      <c r="AH53" s="57"/>
      <c r="AI53" s="57"/>
      <c r="AJ53" s="57"/>
      <c r="AK53" s="57"/>
      <c r="AL53" s="21"/>
      <c r="AM53" s="22"/>
      <c r="AN53" s="22"/>
      <c r="AO53" s="53"/>
    </row>
    <row r="54" spans="2:41" x14ac:dyDescent="0.25">
      <c r="B54" s="114"/>
      <c r="C54" s="113"/>
      <c r="D54" s="111"/>
      <c r="E54" s="94"/>
      <c r="F54" s="94"/>
      <c r="G54" s="95"/>
      <c r="H54" s="54"/>
      <c r="I54" s="74"/>
      <c r="J54" s="54"/>
      <c r="K54" s="57"/>
      <c r="L54" s="57"/>
      <c r="M54" s="57"/>
      <c r="N54" s="57"/>
      <c r="O54" s="57"/>
      <c r="P54" s="57"/>
      <c r="Q54" s="76"/>
      <c r="R54" s="70"/>
      <c r="S54" s="54"/>
      <c r="T54" s="57" t="s">
        <v>106</v>
      </c>
      <c r="U54" s="57" t="s">
        <v>107</v>
      </c>
      <c r="V54" s="57"/>
      <c r="W54" s="57"/>
      <c r="X54" s="57"/>
      <c r="Y54" s="57"/>
      <c r="Z54" s="57"/>
      <c r="AA54" s="57"/>
      <c r="AB54" s="57"/>
      <c r="AC54" s="57"/>
      <c r="AD54" s="57"/>
      <c r="AE54" s="57"/>
      <c r="AF54" s="57"/>
      <c r="AG54" s="57"/>
      <c r="AH54" s="57"/>
      <c r="AI54" s="57"/>
      <c r="AJ54" s="57"/>
      <c r="AK54" s="57"/>
      <c r="AL54" s="21"/>
      <c r="AM54" s="22"/>
      <c r="AN54" s="22"/>
      <c r="AO54" s="53"/>
    </row>
    <row r="55" spans="2:41" x14ac:dyDescent="0.25">
      <c r="B55" s="114"/>
      <c r="C55" s="113"/>
      <c r="D55" s="111"/>
      <c r="E55" s="94"/>
      <c r="F55" s="94"/>
      <c r="G55" s="95"/>
      <c r="H55" s="54"/>
      <c r="I55" s="62"/>
      <c r="J55" s="79"/>
      <c r="K55" s="79"/>
      <c r="L55" s="79"/>
      <c r="M55" s="79"/>
      <c r="N55" s="79"/>
      <c r="O55" s="79"/>
      <c r="P55" s="79"/>
      <c r="Q55" s="82"/>
      <c r="R55" s="62"/>
      <c r="S55" s="79"/>
      <c r="T55" s="79"/>
      <c r="U55" s="79" t="s">
        <v>108</v>
      </c>
      <c r="V55" s="79"/>
      <c r="W55" s="79"/>
      <c r="X55" s="79"/>
      <c r="Y55" s="79"/>
      <c r="Z55" s="79"/>
      <c r="AA55" s="79"/>
      <c r="AB55" s="79"/>
      <c r="AC55" s="79"/>
      <c r="AD55" s="79"/>
      <c r="AE55" s="79"/>
      <c r="AF55" s="79"/>
      <c r="AG55" s="79"/>
      <c r="AH55" s="79"/>
      <c r="AI55" s="79"/>
      <c r="AJ55" s="79"/>
      <c r="AK55" s="79"/>
      <c r="AL55" s="80"/>
      <c r="AM55" s="22"/>
      <c r="AN55" s="22"/>
      <c r="AO55" s="53"/>
    </row>
    <row r="56" spans="2:41" ht="10.5" customHeight="1" x14ac:dyDescent="0.25">
      <c r="B56" s="114"/>
      <c r="C56" s="113"/>
      <c r="D56" s="111"/>
      <c r="E56" s="94"/>
      <c r="F56" s="94"/>
      <c r="G56" s="95"/>
      <c r="H56" s="22"/>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22"/>
      <c r="AN56" s="22"/>
      <c r="AO56" s="53"/>
    </row>
    <row r="57" spans="2:41" x14ac:dyDescent="0.25">
      <c r="B57" s="114"/>
      <c r="C57" s="113"/>
      <c r="D57" s="111"/>
      <c r="E57" s="94"/>
      <c r="F57" s="94"/>
      <c r="G57" s="95"/>
      <c r="H57" s="22"/>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22"/>
      <c r="AN57" s="22"/>
      <c r="AO57" s="53"/>
    </row>
    <row r="58" spans="2:41" ht="15.75" customHeight="1" x14ac:dyDescent="0.25">
      <c r="B58" s="114"/>
      <c r="C58" s="113"/>
      <c r="D58" s="111"/>
      <c r="E58" s="94"/>
      <c r="F58" s="94"/>
      <c r="G58" s="95"/>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53"/>
    </row>
    <row r="59" spans="2:41" x14ac:dyDescent="0.25">
      <c r="B59" s="114"/>
      <c r="C59" s="113"/>
      <c r="D59" s="111"/>
      <c r="E59" s="94"/>
      <c r="F59" s="94"/>
      <c r="G59" s="95"/>
      <c r="H59" s="22"/>
      <c r="I59" s="22"/>
      <c r="J59" s="22"/>
      <c r="K59" s="104" t="s">
        <v>109</v>
      </c>
      <c r="L59" s="57" t="s">
        <v>110</v>
      </c>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53"/>
    </row>
    <row r="60" spans="2:41" x14ac:dyDescent="0.25">
      <c r="B60" s="114"/>
      <c r="C60" s="113"/>
      <c r="D60" s="111"/>
      <c r="E60" s="94"/>
      <c r="F60" s="94"/>
      <c r="G60" s="95"/>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53"/>
    </row>
    <row r="61" spans="2:41" ht="18.75" x14ac:dyDescent="0.25">
      <c r="B61" s="109" t="s">
        <v>153</v>
      </c>
      <c r="C61" s="432" t="s">
        <v>152</v>
      </c>
      <c r="D61" s="433"/>
      <c r="E61" s="94"/>
      <c r="F61" s="94"/>
      <c r="G61" s="95"/>
      <c r="H61" s="22"/>
      <c r="I61" s="22"/>
      <c r="J61" s="22"/>
      <c r="K61" s="103">
        <v>3.1</v>
      </c>
      <c r="L61" s="54" t="s">
        <v>112</v>
      </c>
      <c r="M61" s="22"/>
      <c r="N61" s="22"/>
      <c r="O61" s="22"/>
      <c r="P61" s="406"/>
      <c r="Q61" s="406"/>
      <c r="R61" s="406"/>
      <c r="S61" s="406"/>
      <c r="T61" s="406"/>
      <c r="U61" s="22" t="s">
        <v>113</v>
      </c>
      <c r="V61" s="22"/>
      <c r="W61" s="22"/>
      <c r="X61" s="22"/>
      <c r="Y61" s="22"/>
      <c r="Z61" s="22"/>
      <c r="AA61" s="22"/>
      <c r="AB61" s="22"/>
      <c r="AC61" s="22"/>
      <c r="AD61" s="22"/>
      <c r="AE61" s="22"/>
      <c r="AF61" s="22"/>
      <c r="AG61" s="22"/>
      <c r="AH61" s="22"/>
      <c r="AI61" s="22"/>
      <c r="AJ61" s="22"/>
      <c r="AK61" s="22"/>
      <c r="AL61" s="22"/>
      <c r="AM61" s="22"/>
      <c r="AN61" s="22"/>
      <c r="AO61" s="53"/>
    </row>
    <row r="62" spans="2:41" ht="14.25" customHeight="1" x14ac:dyDescent="0.25">
      <c r="B62" s="114"/>
      <c r="C62" s="432"/>
      <c r="D62" s="433"/>
      <c r="E62" s="94"/>
      <c r="F62" s="94"/>
      <c r="G62" s="95"/>
      <c r="H62" s="22"/>
      <c r="I62" s="22"/>
      <c r="J62" s="22"/>
      <c r="K62" s="102"/>
      <c r="L62" s="54" t="s">
        <v>114</v>
      </c>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22"/>
      <c r="AN62" s="22"/>
      <c r="AO62" s="53"/>
    </row>
    <row r="63" spans="2:41" ht="14.25" customHeight="1" x14ac:dyDescent="0.25">
      <c r="B63" s="114"/>
      <c r="C63" s="115" t="s">
        <v>166</v>
      </c>
      <c r="D63" s="111"/>
      <c r="E63" s="94"/>
      <c r="F63" s="94"/>
      <c r="G63" s="95"/>
      <c r="H63" s="22"/>
      <c r="I63" s="22"/>
      <c r="J63" s="22"/>
      <c r="K63" s="102"/>
      <c r="L63" s="54" t="s">
        <v>115</v>
      </c>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22"/>
      <c r="AN63" s="22"/>
      <c r="AO63" s="53"/>
    </row>
    <row r="64" spans="2:41" ht="18.75" x14ac:dyDescent="0.25">
      <c r="B64" s="114"/>
      <c r="C64" s="115" t="s">
        <v>167</v>
      </c>
      <c r="D64" s="111"/>
      <c r="E64" s="94"/>
      <c r="F64" s="94"/>
      <c r="G64" s="95"/>
      <c r="H64" s="22"/>
      <c r="I64" s="22"/>
      <c r="J64" s="22"/>
      <c r="K64" s="103">
        <v>3.2</v>
      </c>
      <c r="L64" s="54" t="s">
        <v>112</v>
      </c>
      <c r="M64" s="22"/>
      <c r="N64" s="22"/>
      <c r="O64" s="22"/>
      <c r="P64" s="406"/>
      <c r="Q64" s="406"/>
      <c r="R64" s="406"/>
      <c r="S64" s="406"/>
      <c r="T64" s="406"/>
      <c r="U64" s="22" t="s">
        <v>116</v>
      </c>
      <c r="V64" s="22"/>
      <c r="W64" s="22"/>
      <c r="X64" s="22"/>
      <c r="Y64" s="22"/>
      <c r="Z64" s="22"/>
      <c r="AA64" s="22"/>
      <c r="AB64" s="22"/>
      <c r="AC64" s="22"/>
      <c r="AD64" s="22"/>
      <c r="AE64" s="22"/>
      <c r="AF64" s="22"/>
      <c r="AG64" s="22"/>
      <c r="AH64" s="22"/>
      <c r="AI64" s="22"/>
      <c r="AJ64" s="22"/>
      <c r="AK64" s="22"/>
      <c r="AL64" s="22"/>
      <c r="AM64" s="22"/>
      <c r="AN64" s="22"/>
      <c r="AO64" s="53"/>
    </row>
    <row r="65" spans="2:41" ht="14.25" customHeight="1" x14ac:dyDescent="0.25">
      <c r="B65" s="114"/>
      <c r="C65" s="16"/>
      <c r="D65" s="111"/>
      <c r="E65" s="94"/>
      <c r="F65" s="94"/>
      <c r="G65" s="95"/>
      <c r="H65" s="22"/>
      <c r="I65" s="22"/>
      <c r="J65" s="22"/>
      <c r="K65" s="102"/>
      <c r="L65" s="54" t="s">
        <v>117</v>
      </c>
      <c r="M65" s="54"/>
      <c r="N65" s="54"/>
      <c r="O65" s="54"/>
      <c r="P65" s="54"/>
      <c r="Q65" s="54"/>
      <c r="R65" s="54"/>
      <c r="S65" s="54"/>
      <c r="T65" s="54"/>
      <c r="U65" s="54"/>
      <c r="V65" s="54"/>
      <c r="W65" s="54"/>
      <c r="X65" s="54"/>
      <c r="Y65" s="54"/>
      <c r="Z65" s="54"/>
      <c r="AA65" s="54"/>
      <c r="AB65" s="54"/>
      <c r="AC65" s="54"/>
      <c r="AD65" s="54"/>
      <c r="AE65" s="22"/>
      <c r="AF65" s="22"/>
      <c r="AG65" s="22"/>
      <c r="AH65" s="22"/>
      <c r="AI65" s="22"/>
      <c r="AJ65" s="22"/>
      <c r="AK65" s="22"/>
      <c r="AL65" s="22"/>
      <c r="AM65" s="22"/>
      <c r="AN65" s="22"/>
      <c r="AO65" s="53"/>
    </row>
    <row r="66" spans="2:41" ht="14.25" customHeight="1" x14ac:dyDescent="0.25">
      <c r="B66" s="114"/>
      <c r="C66" s="16"/>
      <c r="D66" s="111"/>
      <c r="E66" s="94"/>
      <c r="F66" s="94"/>
      <c r="G66" s="95"/>
      <c r="H66" s="22"/>
      <c r="I66" s="22"/>
      <c r="J66" s="22"/>
      <c r="K66" s="102"/>
      <c r="L66" s="54" t="s">
        <v>118</v>
      </c>
      <c r="M66" s="54"/>
      <c r="N66" s="54"/>
      <c r="O66" s="54"/>
      <c r="P66" s="54"/>
      <c r="Q66" s="54"/>
      <c r="R66" s="54"/>
      <c r="S66" s="54"/>
      <c r="T66" s="54"/>
      <c r="U66" s="54"/>
      <c r="V66" s="54"/>
      <c r="W66" s="54"/>
      <c r="X66" s="54"/>
      <c r="Y66" s="54"/>
      <c r="Z66" s="54"/>
      <c r="AA66" s="54"/>
      <c r="AB66" s="54"/>
      <c r="AC66" s="54"/>
      <c r="AD66" s="54"/>
      <c r="AE66" s="22"/>
      <c r="AF66" s="22"/>
      <c r="AG66" s="22"/>
      <c r="AH66" s="22"/>
      <c r="AI66" s="22"/>
      <c r="AJ66" s="22"/>
      <c r="AK66" s="22"/>
      <c r="AL66" s="22"/>
      <c r="AM66" s="22"/>
      <c r="AN66" s="22"/>
      <c r="AO66" s="53"/>
    </row>
    <row r="67" spans="2:41" ht="18.75" x14ac:dyDescent="0.25">
      <c r="B67" s="106"/>
      <c r="C67" s="107"/>
      <c r="D67" s="111"/>
      <c r="E67" s="94"/>
      <c r="F67" s="94"/>
      <c r="G67" s="95"/>
      <c r="H67" s="22"/>
      <c r="I67" s="22"/>
      <c r="J67" s="22"/>
      <c r="K67" s="103">
        <v>3.3</v>
      </c>
      <c r="L67" s="54" t="s">
        <v>112</v>
      </c>
      <c r="M67" s="22"/>
      <c r="N67" s="22"/>
      <c r="O67" s="22"/>
      <c r="P67" s="406"/>
      <c r="Q67" s="406"/>
      <c r="R67" s="406"/>
      <c r="S67" s="406"/>
      <c r="T67" s="406"/>
      <c r="U67" s="22" t="s">
        <v>119</v>
      </c>
      <c r="V67" s="22"/>
      <c r="W67" s="22"/>
      <c r="X67" s="22"/>
      <c r="Y67" s="22"/>
      <c r="Z67" s="22"/>
      <c r="AA67" s="22"/>
      <c r="AB67" s="22"/>
      <c r="AC67" s="22"/>
      <c r="AD67" s="22"/>
      <c r="AE67" s="22"/>
      <c r="AF67" s="22"/>
      <c r="AG67" s="22"/>
      <c r="AH67" s="22"/>
      <c r="AI67" s="22"/>
      <c r="AJ67" s="22"/>
      <c r="AK67" s="22"/>
      <c r="AL67" s="22"/>
      <c r="AM67" s="22"/>
      <c r="AN67" s="22"/>
      <c r="AO67" s="53"/>
    </row>
    <row r="68" spans="2:41" ht="14.25" customHeight="1" x14ac:dyDescent="0.25">
      <c r="B68" s="114"/>
      <c r="C68" s="441" t="s">
        <v>178</v>
      </c>
      <c r="D68" s="442"/>
      <c r="E68" s="94"/>
      <c r="F68" s="94"/>
      <c r="G68" s="95"/>
      <c r="H68" s="22"/>
      <c r="I68" s="22"/>
      <c r="J68" s="22"/>
      <c r="K68" s="102"/>
      <c r="L68" s="54" t="s">
        <v>120</v>
      </c>
      <c r="M68" s="54"/>
      <c r="N68" s="54"/>
      <c r="O68" s="54"/>
      <c r="P68" s="54"/>
      <c r="Q68" s="54"/>
      <c r="R68" s="54"/>
      <c r="S68" s="54"/>
      <c r="T68" s="54"/>
      <c r="U68" s="54"/>
      <c r="V68" s="54"/>
      <c r="W68" s="22"/>
      <c r="X68" s="22"/>
      <c r="Y68" s="22"/>
      <c r="Z68" s="22"/>
      <c r="AA68" s="22"/>
      <c r="AB68" s="22"/>
      <c r="AC68" s="22"/>
      <c r="AD68" s="22"/>
      <c r="AE68" s="22"/>
      <c r="AF68" s="22"/>
      <c r="AG68" s="22"/>
      <c r="AH68" s="22"/>
      <c r="AI68" s="22"/>
      <c r="AJ68" s="22"/>
      <c r="AK68" s="22"/>
      <c r="AL68" s="22"/>
      <c r="AM68" s="22"/>
      <c r="AN68" s="22"/>
      <c r="AO68" s="53"/>
    </row>
    <row r="69" spans="2:41" ht="14.25" customHeight="1" x14ac:dyDescent="0.25">
      <c r="B69" s="114"/>
      <c r="C69" s="441"/>
      <c r="D69" s="442"/>
      <c r="E69" s="94"/>
      <c r="F69" s="94"/>
      <c r="G69" s="95"/>
      <c r="H69" s="22"/>
      <c r="I69" s="22"/>
      <c r="J69" s="22"/>
      <c r="K69" s="102"/>
      <c r="L69" s="54" t="s">
        <v>121</v>
      </c>
      <c r="M69" s="54"/>
      <c r="N69" s="54"/>
      <c r="O69" s="54"/>
      <c r="P69" s="54"/>
      <c r="Q69" s="54"/>
      <c r="R69" s="54"/>
      <c r="S69" s="54"/>
      <c r="T69" s="54"/>
      <c r="U69" s="54"/>
      <c r="V69" s="54"/>
      <c r="W69" s="22"/>
      <c r="X69" s="22"/>
      <c r="Y69" s="22"/>
      <c r="Z69" s="22"/>
      <c r="AA69" s="22"/>
      <c r="AB69" s="22"/>
      <c r="AC69" s="22"/>
      <c r="AD69" s="22"/>
      <c r="AE69" s="22"/>
      <c r="AF69" s="22"/>
      <c r="AG69" s="22"/>
      <c r="AH69" s="22"/>
      <c r="AI69" s="22"/>
      <c r="AJ69" s="22"/>
      <c r="AK69" s="22"/>
      <c r="AL69" s="22"/>
      <c r="AM69" s="22"/>
      <c r="AN69" s="22"/>
      <c r="AO69" s="53"/>
    </row>
    <row r="70" spans="2:41" ht="14.25" customHeight="1" x14ac:dyDescent="0.25">
      <c r="B70" s="114"/>
      <c r="C70" s="441"/>
      <c r="D70" s="442"/>
      <c r="E70" s="94"/>
      <c r="F70" s="94"/>
      <c r="G70" s="95"/>
      <c r="H70" s="22"/>
      <c r="I70" s="22"/>
      <c r="J70" s="22"/>
      <c r="K70" s="56" t="s">
        <v>111</v>
      </c>
      <c r="L70" s="54" t="s">
        <v>122</v>
      </c>
      <c r="M70" s="54"/>
      <c r="N70" s="54"/>
      <c r="O70" s="54"/>
      <c r="P70" s="54"/>
      <c r="Q70" s="54"/>
      <c r="R70" s="54"/>
      <c r="S70" s="54"/>
      <c r="T70" s="54"/>
      <c r="U70" s="54"/>
      <c r="V70" s="54"/>
      <c r="W70" s="22"/>
      <c r="X70" s="22"/>
      <c r="Y70" s="22"/>
      <c r="Z70" s="22"/>
      <c r="AA70" s="22"/>
      <c r="AB70" s="22"/>
      <c r="AC70" s="22"/>
      <c r="AD70" s="22"/>
      <c r="AE70" s="22"/>
      <c r="AF70" s="22"/>
      <c r="AG70" s="22"/>
      <c r="AH70" s="22"/>
      <c r="AI70" s="22"/>
      <c r="AJ70" s="22"/>
      <c r="AK70" s="22"/>
      <c r="AL70" s="22"/>
      <c r="AM70" s="22"/>
      <c r="AN70" s="22"/>
      <c r="AO70" s="53"/>
    </row>
    <row r="71" spans="2:41" ht="15.75" customHeight="1" x14ac:dyDescent="0.25">
      <c r="B71" s="114"/>
      <c r="C71" s="441"/>
      <c r="D71" s="442"/>
      <c r="E71" s="94"/>
      <c r="F71" s="94"/>
      <c r="G71" s="95"/>
      <c r="H71" s="22"/>
      <c r="I71" s="22"/>
      <c r="J71" s="22"/>
      <c r="K71" s="101"/>
      <c r="L71" s="54"/>
      <c r="M71" s="54"/>
      <c r="N71" s="54"/>
      <c r="O71" s="54"/>
      <c r="P71" s="54"/>
      <c r="Q71" s="54"/>
      <c r="R71" s="54"/>
      <c r="S71" s="54"/>
      <c r="T71" s="54"/>
      <c r="U71" s="54"/>
      <c r="V71" s="54"/>
      <c r="W71" s="22"/>
      <c r="X71" s="22"/>
      <c r="Y71" s="22"/>
      <c r="Z71" s="22"/>
      <c r="AA71" s="22"/>
      <c r="AB71" s="22"/>
      <c r="AC71" s="22"/>
      <c r="AD71" s="22"/>
      <c r="AE71" s="22"/>
      <c r="AF71" s="22"/>
      <c r="AG71" s="22"/>
      <c r="AH71" s="22"/>
      <c r="AI71" s="22"/>
      <c r="AJ71" s="22"/>
      <c r="AK71" s="22"/>
      <c r="AL71" s="22"/>
      <c r="AM71" s="22"/>
      <c r="AN71" s="22"/>
      <c r="AO71" s="53"/>
    </row>
    <row r="72" spans="2:41" s="1" customFormat="1" ht="15.75" customHeight="1" x14ac:dyDescent="0.25">
      <c r="B72" s="116"/>
      <c r="C72" s="441"/>
      <c r="D72" s="442"/>
      <c r="E72" s="94"/>
      <c r="F72" s="96"/>
      <c r="G72" s="97"/>
      <c r="H72" s="55"/>
      <c r="I72" s="55"/>
      <c r="J72" s="55"/>
      <c r="K72" s="417" t="s">
        <v>168</v>
      </c>
      <c r="L72" s="417"/>
      <c r="M72" s="417"/>
      <c r="N72" s="57" t="s">
        <v>123</v>
      </c>
      <c r="O72" s="57"/>
      <c r="P72" s="57"/>
      <c r="Q72" s="57"/>
      <c r="R72" s="57"/>
      <c r="S72" s="407">
        <v>0</v>
      </c>
      <c r="T72" s="407"/>
      <c r="U72" s="407"/>
      <c r="V72" s="407"/>
      <c r="W72" s="57" t="s">
        <v>124</v>
      </c>
      <c r="X72" s="57"/>
      <c r="Y72" s="57"/>
      <c r="Z72" s="57"/>
      <c r="AA72" s="57"/>
      <c r="AB72" s="57"/>
      <c r="AC72" s="57"/>
      <c r="AD72" s="57"/>
      <c r="AE72" s="57"/>
      <c r="AF72" s="57"/>
      <c r="AG72" s="57"/>
      <c r="AH72" s="57"/>
      <c r="AI72" s="57"/>
      <c r="AJ72" s="57"/>
      <c r="AK72" s="57"/>
      <c r="AL72" s="55"/>
      <c r="AM72" s="55"/>
      <c r="AN72" s="55"/>
      <c r="AO72" s="84"/>
    </row>
    <row r="73" spans="2:41" s="1" customFormat="1" ht="7.5" customHeight="1" x14ac:dyDescent="0.25">
      <c r="B73" s="116"/>
      <c r="C73" s="441"/>
      <c r="D73" s="442"/>
      <c r="E73" s="96"/>
      <c r="F73" s="96"/>
      <c r="G73" s="97"/>
      <c r="H73" s="55"/>
      <c r="I73" s="55"/>
      <c r="J73" s="55"/>
      <c r="K73" s="55"/>
      <c r="L73" s="55"/>
      <c r="M73" s="83"/>
      <c r="N73" s="57"/>
      <c r="O73" s="57"/>
      <c r="P73" s="57"/>
      <c r="Q73" s="57"/>
      <c r="R73" s="57"/>
      <c r="S73" s="77"/>
      <c r="T73" s="77"/>
      <c r="U73" s="77"/>
      <c r="V73" s="77"/>
      <c r="W73" s="57"/>
      <c r="X73" s="57"/>
      <c r="Y73" s="57"/>
      <c r="Z73" s="57"/>
      <c r="AA73" s="57"/>
      <c r="AB73" s="57"/>
      <c r="AC73" s="57"/>
      <c r="AD73" s="57"/>
      <c r="AE73" s="57"/>
      <c r="AF73" s="57"/>
      <c r="AG73" s="57"/>
      <c r="AH73" s="57"/>
      <c r="AI73" s="57"/>
      <c r="AJ73" s="57"/>
      <c r="AK73" s="57"/>
      <c r="AL73" s="55"/>
      <c r="AM73" s="55"/>
      <c r="AN73" s="55"/>
      <c r="AO73" s="84"/>
    </row>
    <row r="74" spans="2:41" s="1" customFormat="1" ht="15.75" customHeight="1" x14ac:dyDescent="0.25">
      <c r="B74" s="116"/>
      <c r="C74" s="441"/>
      <c r="D74" s="442"/>
      <c r="E74" s="94"/>
      <c r="F74" s="96"/>
      <c r="G74" s="97"/>
      <c r="H74" s="55"/>
      <c r="I74" s="55"/>
      <c r="J74" s="55"/>
      <c r="K74" s="417" t="s">
        <v>169</v>
      </c>
      <c r="L74" s="417"/>
      <c r="M74" s="417"/>
      <c r="N74" s="57" t="s">
        <v>125</v>
      </c>
      <c r="O74" s="57"/>
      <c r="P74" s="57"/>
      <c r="Q74" s="57"/>
      <c r="R74" s="57"/>
      <c r="S74" s="57"/>
      <c r="T74" s="407">
        <v>0</v>
      </c>
      <c r="U74" s="407"/>
      <c r="V74" s="407"/>
      <c r="W74" s="407"/>
      <c r="X74" s="57" t="s">
        <v>124</v>
      </c>
      <c r="Y74" s="57"/>
      <c r="Z74" s="57"/>
      <c r="AA74" s="57"/>
      <c r="AB74" s="57"/>
      <c r="AC74" s="57"/>
      <c r="AD74" s="57"/>
      <c r="AE74" s="57"/>
      <c r="AF74" s="57"/>
      <c r="AG74" s="57"/>
      <c r="AH74" s="57"/>
      <c r="AI74" s="57"/>
      <c r="AJ74" s="57"/>
      <c r="AK74" s="57"/>
      <c r="AL74" s="55"/>
      <c r="AM74" s="55"/>
      <c r="AN74" s="55"/>
      <c r="AO74" s="84"/>
    </row>
    <row r="75" spans="2:41" s="1" customFormat="1" ht="8.25" customHeight="1" x14ac:dyDescent="0.25">
      <c r="B75" s="116"/>
      <c r="C75" s="441"/>
      <c r="D75" s="442"/>
      <c r="E75" s="96"/>
      <c r="F75" s="96"/>
      <c r="G75" s="97"/>
      <c r="H75" s="55"/>
      <c r="I75" s="55"/>
      <c r="J75" s="55"/>
      <c r="K75" s="55"/>
      <c r="L75" s="57"/>
      <c r="M75" s="83"/>
      <c r="N75" s="57"/>
      <c r="O75" s="57"/>
      <c r="P75" s="57"/>
      <c r="Q75" s="57"/>
      <c r="R75" s="57"/>
      <c r="S75" s="57"/>
      <c r="T75" s="77"/>
      <c r="U75" s="77"/>
      <c r="V75" s="77"/>
      <c r="W75" s="77"/>
      <c r="X75" s="57"/>
      <c r="Y75" s="57"/>
      <c r="Z75" s="57"/>
      <c r="AA75" s="57"/>
      <c r="AB75" s="57"/>
      <c r="AC75" s="57"/>
      <c r="AD75" s="57"/>
      <c r="AE75" s="57"/>
      <c r="AF75" s="57"/>
      <c r="AG75" s="57"/>
      <c r="AH75" s="57"/>
      <c r="AI75" s="57"/>
      <c r="AJ75" s="57"/>
      <c r="AK75" s="57"/>
      <c r="AL75" s="55"/>
      <c r="AM75" s="55"/>
      <c r="AN75" s="55"/>
      <c r="AO75" s="84"/>
    </row>
    <row r="76" spans="2:41" s="1" customFormat="1" ht="15.75" customHeight="1" x14ac:dyDescent="0.25">
      <c r="B76" s="116"/>
      <c r="C76" s="441"/>
      <c r="D76" s="442"/>
      <c r="E76" s="94"/>
      <c r="F76" s="96"/>
      <c r="G76" s="97"/>
      <c r="H76" s="55"/>
      <c r="I76" s="55"/>
      <c r="J76" s="55"/>
      <c r="K76" s="417" t="s">
        <v>170</v>
      </c>
      <c r="L76" s="417"/>
      <c r="M76" s="417"/>
      <c r="N76" s="57" t="s">
        <v>126</v>
      </c>
      <c r="O76" s="57"/>
      <c r="P76" s="57"/>
      <c r="Q76" s="57"/>
      <c r="R76" s="57"/>
      <c r="S76" s="57"/>
      <c r="T76" s="57"/>
      <c r="U76" s="407">
        <v>0</v>
      </c>
      <c r="V76" s="407"/>
      <c r="W76" s="407"/>
      <c r="X76" s="407"/>
      <c r="Y76" s="407"/>
      <c r="Z76" s="57" t="s">
        <v>124</v>
      </c>
      <c r="AA76" s="57"/>
      <c r="AB76" s="57"/>
      <c r="AC76" s="57"/>
      <c r="AD76" s="57"/>
      <c r="AE76" s="57"/>
      <c r="AF76" s="57"/>
      <c r="AG76" s="57"/>
      <c r="AH76" s="57"/>
      <c r="AI76" s="57"/>
      <c r="AJ76" s="57"/>
      <c r="AK76" s="57"/>
      <c r="AL76" s="55"/>
      <c r="AM76" s="55"/>
      <c r="AN76" s="55"/>
      <c r="AO76" s="84"/>
    </row>
    <row r="77" spans="2:41" s="1" customFormat="1" ht="9.75" customHeight="1" x14ac:dyDescent="0.25">
      <c r="B77" s="116"/>
      <c r="C77" s="441"/>
      <c r="D77" s="442"/>
      <c r="E77" s="96"/>
      <c r="F77" s="96"/>
      <c r="G77" s="97"/>
      <c r="H77" s="55"/>
      <c r="I77" s="55"/>
      <c r="J77" s="55"/>
      <c r="K77" s="55"/>
      <c r="L77" s="57"/>
      <c r="M77" s="83"/>
      <c r="N77" s="57"/>
      <c r="O77" s="57"/>
      <c r="P77" s="57"/>
      <c r="Q77" s="57"/>
      <c r="R77" s="57"/>
      <c r="S77" s="57"/>
      <c r="T77" s="57"/>
      <c r="U77" s="77"/>
      <c r="V77" s="77"/>
      <c r="W77" s="77"/>
      <c r="X77" s="77"/>
      <c r="Y77" s="77"/>
      <c r="Z77" s="57"/>
      <c r="AA77" s="57"/>
      <c r="AB77" s="57"/>
      <c r="AC77" s="57"/>
      <c r="AD77" s="57"/>
      <c r="AE77" s="57"/>
      <c r="AF77" s="57"/>
      <c r="AG77" s="57"/>
      <c r="AH77" s="57"/>
      <c r="AI77" s="57"/>
      <c r="AJ77" s="57"/>
      <c r="AK77" s="57"/>
      <c r="AL77" s="55"/>
      <c r="AM77" s="55"/>
      <c r="AN77" s="55"/>
      <c r="AO77" s="84"/>
    </row>
    <row r="78" spans="2:41" s="1" customFormat="1" ht="15.75" customHeight="1" x14ac:dyDescent="0.25">
      <c r="B78" s="116"/>
      <c r="C78" s="441"/>
      <c r="D78" s="442"/>
      <c r="E78" s="94"/>
      <c r="F78" s="96"/>
      <c r="G78" s="97"/>
      <c r="H78" s="55"/>
      <c r="I78" s="55"/>
      <c r="J78" s="55"/>
      <c r="K78" s="417" t="s">
        <v>171</v>
      </c>
      <c r="L78" s="417"/>
      <c r="M78" s="417"/>
      <c r="N78" s="57" t="s">
        <v>127</v>
      </c>
      <c r="O78" s="57"/>
      <c r="P78" s="57"/>
      <c r="Q78" s="57"/>
      <c r="R78" s="57"/>
      <c r="S78" s="57"/>
      <c r="T78" s="57"/>
      <c r="U78" s="57"/>
      <c r="V78" s="57"/>
      <c r="W78" s="57"/>
      <c r="X78" s="407">
        <v>0</v>
      </c>
      <c r="Y78" s="407"/>
      <c r="Z78" s="407"/>
      <c r="AA78" s="407"/>
      <c r="AB78" s="407"/>
      <c r="AC78" s="57" t="s">
        <v>124</v>
      </c>
      <c r="AD78" s="57"/>
      <c r="AE78" s="57"/>
      <c r="AF78" s="57"/>
      <c r="AG78" s="57"/>
      <c r="AH78" s="57"/>
      <c r="AI78" s="57"/>
      <c r="AJ78" s="57"/>
      <c r="AK78" s="57"/>
      <c r="AL78" s="55"/>
      <c r="AM78" s="55"/>
      <c r="AN78" s="55"/>
      <c r="AO78" s="84"/>
    </row>
    <row r="79" spans="2:41" s="1" customFormat="1" ht="8.25" customHeight="1" x14ac:dyDescent="0.25">
      <c r="B79" s="116"/>
      <c r="C79" s="441"/>
      <c r="D79" s="442"/>
      <c r="E79" s="96"/>
      <c r="F79" s="96"/>
      <c r="G79" s="97"/>
      <c r="H79" s="55"/>
      <c r="I79" s="55"/>
      <c r="J79" s="55"/>
      <c r="K79" s="55"/>
      <c r="L79" s="57"/>
      <c r="M79" s="83"/>
      <c r="N79" s="57"/>
      <c r="O79" s="57"/>
      <c r="P79" s="57"/>
      <c r="Q79" s="57"/>
      <c r="R79" s="57"/>
      <c r="S79" s="57"/>
      <c r="T79" s="57"/>
      <c r="U79" s="57"/>
      <c r="V79" s="57"/>
      <c r="W79" s="57"/>
      <c r="X79" s="77"/>
      <c r="Y79" s="77"/>
      <c r="Z79" s="77"/>
      <c r="AA79" s="77"/>
      <c r="AB79" s="77"/>
      <c r="AC79" s="57"/>
      <c r="AD79" s="57"/>
      <c r="AE79" s="57"/>
      <c r="AF79" s="57"/>
      <c r="AG79" s="57"/>
      <c r="AH79" s="57"/>
      <c r="AI79" s="57"/>
      <c r="AJ79" s="57"/>
      <c r="AK79" s="57"/>
      <c r="AL79" s="55"/>
      <c r="AM79" s="55"/>
      <c r="AN79" s="55"/>
      <c r="AO79" s="84"/>
    </row>
    <row r="80" spans="2:41" s="1" customFormat="1" ht="15.75" customHeight="1" x14ac:dyDescent="0.4">
      <c r="B80" s="116"/>
      <c r="C80" s="441"/>
      <c r="D80" s="442"/>
      <c r="E80" s="94"/>
      <c r="F80" s="96"/>
      <c r="G80" s="97"/>
      <c r="H80" s="55"/>
      <c r="I80" s="55"/>
      <c r="J80" s="55"/>
      <c r="K80" s="417" t="s">
        <v>172</v>
      </c>
      <c r="L80" s="417"/>
      <c r="M80" s="417"/>
      <c r="N80" s="57" t="s">
        <v>128</v>
      </c>
      <c r="O80" s="57"/>
      <c r="P80" s="57"/>
      <c r="Q80" s="57"/>
      <c r="R80" s="57"/>
      <c r="S80" s="57"/>
      <c r="T80" s="57"/>
      <c r="U80" s="57"/>
      <c r="V80" s="404">
        <v>0</v>
      </c>
      <c r="W80" s="404"/>
      <c r="X80" s="404"/>
      <c r="Y80" s="404"/>
      <c r="Z80" s="404"/>
      <c r="AA80" s="404"/>
      <c r="AB80" s="57" t="s">
        <v>124</v>
      </c>
      <c r="AC80" s="57"/>
      <c r="AD80" s="57"/>
      <c r="AE80" s="57"/>
      <c r="AF80" s="57"/>
      <c r="AG80" s="57"/>
      <c r="AH80" s="57"/>
      <c r="AI80" s="57"/>
      <c r="AJ80" s="57"/>
      <c r="AK80" s="57"/>
      <c r="AL80" s="55"/>
      <c r="AM80" s="55"/>
      <c r="AN80" s="55"/>
      <c r="AO80" s="84"/>
    </row>
    <row r="81" spans="2:47" s="1" customFormat="1" ht="7.5" customHeight="1" x14ac:dyDescent="0.4">
      <c r="B81" s="116"/>
      <c r="C81" s="441"/>
      <c r="D81" s="442"/>
      <c r="E81" s="96"/>
      <c r="F81" s="96"/>
      <c r="G81" s="97"/>
      <c r="H81" s="55"/>
      <c r="I81" s="55"/>
      <c r="J81" s="55"/>
      <c r="K81" s="55"/>
      <c r="L81" s="57"/>
      <c r="M81" s="83"/>
      <c r="N81" s="57"/>
      <c r="O81" s="57"/>
      <c r="P81" s="57"/>
      <c r="Q81" s="57"/>
      <c r="R81" s="57"/>
      <c r="S81" s="57"/>
      <c r="T81" s="57"/>
      <c r="U81" s="57"/>
      <c r="V81" s="85"/>
      <c r="W81" s="85"/>
      <c r="X81" s="85"/>
      <c r="Y81" s="85"/>
      <c r="Z81" s="85"/>
      <c r="AA81" s="85"/>
      <c r="AB81" s="57"/>
      <c r="AC81" s="57"/>
      <c r="AD81" s="57"/>
      <c r="AE81" s="57"/>
      <c r="AF81" s="57"/>
      <c r="AG81" s="57"/>
      <c r="AH81" s="57"/>
      <c r="AI81" s="57"/>
      <c r="AJ81" s="57"/>
      <c r="AK81" s="57"/>
      <c r="AL81" s="55"/>
      <c r="AM81" s="55"/>
      <c r="AN81" s="55"/>
      <c r="AO81" s="84"/>
    </row>
    <row r="82" spans="2:47" ht="5.25" customHeight="1" x14ac:dyDescent="0.25">
      <c r="B82" s="106"/>
      <c r="C82" s="113"/>
      <c r="D82" s="111"/>
      <c r="E82" s="94"/>
      <c r="F82" s="94"/>
      <c r="G82" s="95"/>
      <c r="H82" s="22"/>
      <c r="I82" s="22"/>
      <c r="J82" s="22"/>
      <c r="K82" s="22"/>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22"/>
      <c r="AM82" s="22"/>
      <c r="AN82" s="22"/>
      <c r="AO82" s="53"/>
    </row>
    <row r="83" spans="2:47" s="1" customFormat="1" ht="16.5" customHeight="1" x14ac:dyDescent="0.25">
      <c r="B83" s="440" t="s">
        <v>154</v>
      </c>
      <c r="C83" s="430" t="s">
        <v>157</v>
      </c>
      <c r="D83" s="431"/>
      <c r="E83" s="96"/>
      <c r="F83" s="96"/>
      <c r="G83" s="97"/>
      <c r="H83" s="55"/>
      <c r="I83" s="55"/>
      <c r="J83" s="55"/>
      <c r="K83" s="105">
        <v>3.4</v>
      </c>
      <c r="L83" s="427" t="s">
        <v>174</v>
      </c>
      <c r="M83" s="427"/>
      <c r="N83" s="427"/>
      <c r="O83" s="427"/>
      <c r="P83" s="427"/>
      <c r="Q83" s="427"/>
      <c r="R83" s="427"/>
      <c r="S83" s="427"/>
      <c r="T83" s="427"/>
      <c r="U83" s="427"/>
      <c r="V83" s="427"/>
      <c r="W83" s="427"/>
      <c r="X83" s="427"/>
      <c r="Y83" s="427"/>
      <c r="Z83" s="427"/>
      <c r="AA83" s="427"/>
      <c r="AB83" s="427"/>
      <c r="AC83" s="427"/>
      <c r="AD83" s="427"/>
      <c r="AE83" s="427"/>
      <c r="AF83" s="427"/>
      <c r="AG83" s="427"/>
      <c r="AH83" s="427"/>
      <c r="AI83" s="427"/>
      <c r="AJ83" s="427"/>
      <c r="AK83" s="57"/>
      <c r="AL83" s="55"/>
      <c r="AM83" s="55"/>
      <c r="AN83" s="55"/>
      <c r="AO83" s="84"/>
    </row>
    <row r="84" spans="2:47" s="1" customFormat="1" ht="16.5" customHeight="1" x14ac:dyDescent="0.25">
      <c r="B84" s="440"/>
      <c r="C84" s="430"/>
      <c r="D84" s="431"/>
      <c r="E84" s="94"/>
      <c r="F84" s="96"/>
      <c r="G84" s="97"/>
      <c r="H84" s="55"/>
      <c r="I84" s="55"/>
      <c r="J84" s="55"/>
      <c r="K84" s="55"/>
      <c r="L84" s="57" t="s">
        <v>175</v>
      </c>
      <c r="M84" s="57"/>
      <c r="N84" s="57"/>
      <c r="O84" s="57"/>
      <c r="P84" s="57"/>
      <c r="Q84" s="57"/>
      <c r="R84" s="57"/>
      <c r="S84" s="57"/>
      <c r="T84" s="57"/>
      <c r="U84" s="57"/>
      <c r="V84" s="57"/>
      <c r="W84" s="405">
        <v>59</v>
      </c>
      <c r="X84" s="405"/>
      <c r="Y84" s="405"/>
      <c r="Z84" s="405"/>
      <c r="AA84" s="405"/>
      <c r="AB84" s="57" t="s">
        <v>129</v>
      </c>
      <c r="AC84" s="57"/>
      <c r="AD84" s="57"/>
      <c r="AE84" s="57"/>
      <c r="AF84" s="57"/>
      <c r="AG84" s="57"/>
      <c r="AH84" s="57"/>
      <c r="AI84" s="57"/>
      <c r="AJ84" s="57"/>
      <c r="AK84" s="57"/>
      <c r="AL84" s="55"/>
      <c r="AM84" s="55"/>
      <c r="AN84" s="55"/>
      <c r="AO84" s="84"/>
    </row>
    <row r="85" spans="2:47" s="1" customFormat="1" ht="16.5" customHeight="1" x14ac:dyDescent="0.25">
      <c r="B85" s="117"/>
      <c r="C85" s="430"/>
      <c r="D85" s="431"/>
      <c r="E85" s="96"/>
      <c r="F85" s="96"/>
      <c r="G85" s="97"/>
      <c r="H85" s="55"/>
      <c r="I85" s="55"/>
      <c r="J85" s="55"/>
      <c r="K85" s="55"/>
      <c r="L85" s="57" t="s">
        <v>176</v>
      </c>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5"/>
      <c r="AM85" s="55"/>
      <c r="AN85" s="55"/>
      <c r="AO85" s="84"/>
    </row>
    <row r="86" spans="2:47" ht="12" customHeight="1" x14ac:dyDescent="0.25">
      <c r="B86" s="106"/>
      <c r="C86" s="107"/>
      <c r="D86" s="111"/>
      <c r="E86" s="94"/>
      <c r="F86" s="94"/>
      <c r="G86" s="95"/>
      <c r="H86" s="22"/>
      <c r="I86" s="22"/>
      <c r="J86" s="22"/>
      <c r="K86" s="22"/>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22"/>
      <c r="AM86" s="22"/>
      <c r="AN86" s="22"/>
      <c r="AO86" s="53"/>
    </row>
    <row r="87" spans="2:47" x14ac:dyDescent="0.25">
      <c r="B87" s="114"/>
      <c r="C87" s="113"/>
      <c r="D87" s="111"/>
      <c r="E87" s="94"/>
      <c r="F87" s="94"/>
      <c r="G87" s="95"/>
      <c r="H87" s="22"/>
      <c r="I87" s="22"/>
      <c r="J87" s="22"/>
      <c r="K87" s="105">
        <v>3.5</v>
      </c>
      <c r="L87" s="54" t="s">
        <v>173</v>
      </c>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22"/>
      <c r="AO87" s="53"/>
    </row>
    <row r="88" spans="2:47" x14ac:dyDescent="0.25">
      <c r="B88" s="114"/>
      <c r="C88" s="113"/>
      <c r="D88" s="111"/>
      <c r="E88" s="94"/>
      <c r="F88" s="94"/>
      <c r="G88" s="95"/>
      <c r="H88" s="22"/>
      <c r="I88" s="22"/>
      <c r="J88" s="22"/>
      <c r="K88" s="22"/>
      <c r="L88" s="86" t="s">
        <v>177</v>
      </c>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22"/>
      <c r="AO88" s="53"/>
    </row>
    <row r="89" spans="2:47" ht="6.75" customHeight="1" x14ac:dyDescent="0.25">
      <c r="B89" s="114"/>
      <c r="C89" s="113"/>
      <c r="D89" s="111"/>
      <c r="E89" s="94"/>
      <c r="F89" s="94"/>
      <c r="G89" s="95"/>
      <c r="H89" s="22"/>
      <c r="I89" s="22"/>
      <c r="J89" s="22"/>
      <c r="K89" s="22"/>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22"/>
      <c r="AO89" s="53"/>
    </row>
    <row r="90" spans="2:47" s="1" customFormat="1" ht="12.75" customHeight="1" x14ac:dyDescent="0.25">
      <c r="B90" s="116"/>
      <c r="C90" s="118"/>
      <c r="D90" s="119"/>
      <c r="E90" s="96"/>
      <c r="F90" s="96"/>
      <c r="G90" s="97"/>
      <c r="H90" s="55"/>
      <c r="I90" s="55"/>
      <c r="J90" s="55"/>
      <c r="K90" s="66" t="s">
        <v>130</v>
      </c>
      <c r="L90" s="71"/>
      <c r="M90" s="71"/>
      <c r="N90" s="71"/>
      <c r="O90" s="71"/>
      <c r="P90" s="71"/>
      <c r="Q90" s="72"/>
      <c r="R90" s="66"/>
      <c r="S90" s="71" t="s">
        <v>131</v>
      </c>
      <c r="T90" s="71"/>
      <c r="U90" s="71"/>
      <c r="V90" s="71"/>
      <c r="W90" s="71"/>
      <c r="X90" s="71"/>
      <c r="Y90" s="71"/>
      <c r="Z90" s="71"/>
      <c r="AA90" s="71"/>
      <c r="AB90" s="71"/>
      <c r="AC90" s="71"/>
      <c r="AD90" s="71"/>
      <c r="AE90" s="71"/>
      <c r="AF90" s="71"/>
      <c r="AG90" s="72"/>
      <c r="AH90" s="409"/>
      <c r="AI90" s="410"/>
      <c r="AJ90" s="410"/>
      <c r="AK90" s="410"/>
      <c r="AL90" s="410"/>
      <c r="AM90" s="411"/>
      <c r="AN90" s="55"/>
      <c r="AO90" s="84"/>
      <c r="AS90" s="87" t="str">
        <f>IF(OR(AH92="X",AH94="X")," ","X")</f>
        <v>X</v>
      </c>
      <c r="AT90" s="87" t="str">
        <f>IF(OR(AH90="X",AH94="X")," ","X")</f>
        <v>X</v>
      </c>
      <c r="AU90" s="87" t="str">
        <f>IF(OR(AH90="X",AH92="X")," ","X")</f>
        <v>X</v>
      </c>
    </row>
    <row r="91" spans="2:47" s="1" customFormat="1" ht="12.75" customHeight="1" x14ac:dyDescent="0.25">
      <c r="B91" s="116"/>
      <c r="C91" s="118"/>
      <c r="D91" s="119"/>
      <c r="E91" s="96"/>
      <c r="F91" s="96"/>
      <c r="G91" s="97"/>
      <c r="H91" s="55"/>
      <c r="I91" s="55"/>
      <c r="J91" s="55"/>
      <c r="K91" s="62"/>
      <c r="L91" s="79"/>
      <c r="M91" s="79"/>
      <c r="N91" s="79"/>
      <c r="O91" s="79"/>
      <c r="P91" s="79"/>
      <c r="Q91" s="82"/>
      <c r="R91" s="62"/>
      <c r="S91" s="79" t="s">
        <v>132</v>
      </c>
      <c r="T91" s="79"/>
      <c r="U91" s="79"/>
      <c r="V91" s="79"/>
      <c r="W91" s="79"/>
      <c r="X91" s="79"/>
      <c r="Y91" s="79"/>
      <c r="Z91" s="79"/>
      <c r="AA91" s="79"/>
      <c r="AB91" s="79"/>
      <c r="AC91" s="79"/>
      <c r="AD91" s="79"/>
      <c r="AE91" s="79"/>
      <c r="AF91" s="79"/>
      <c r="AG91" s="82"/>
      <c r="AH91" s="412"/>
      <c r="AI91" s="413"/>
      <c r="AJ91" s="413"/>
      <c r="AK91" s="413"/>
      <c r="AL91" s="413"/>
      <c r="AM91" s="414"/>
      <c r="AN91" s="55"/>
      <c r="AO91" s="84"/>
      <c r="AS91" s="88"/>
      <c r="AT91" s="88"/>
      <c r="AU91" s="88"/>
    </row>
    <row r="92" spans="2:47" s="1" customFormat="1" ht="12.75" customHeight="1" x14ac:dyDescent="0.25">
      <c r="B92" s="109" t="s">
        <v>155</v>
      </c>
      <c r="C92" s="118" t="s">
        <v>158</v>
      </c>
      <c r="D92" s="119"/>
      <c r="E92" s="96"/>
      <c r="F92" s="96"/>
      <c r="G92" s="97"/>
      <c r="H92" s="55"/>
      <c r="I92" s="55"/>
      <c r="J92" s="55"/>
      <c r="K92" s="66" t="s">
        <v>133</v>
      </c>
      <c r="L92" s="71"/>
      <c r="M92" s="71"/>
      <c r="N92" s="71"/>
      <c r="O92" s="71"/>
      <c r="P92" s="71"/>
      <c r="Q92" s="72"/>
      <c r="R92" s="66"/>
      <c r="S92" s="71" t="s">
        <v>190</v>
      </c>
      <c r="T92" s="71"/>
      <c r="U92" s="71"/>
      <c r="V92" s="71"/>
      <c r="W92" s="71"/>
      <c r="X92" s="71"/>
      <c r="Y92" s="71"/>
      <c r="Z92" s="71"/>
      <c r="AA92" s="71"/>
      <c r="AB92" s="71"/>
      <c r="AC92" s="71"/>
      <c r="AD92" s="71"/>
      <c r="AE92" s="71"/>
      <c r="AF92" s="71"/>
      <c r="AG92" s="72"/>
      <c r="AH92" s="409"/>
      <c r="AI92" s="410"/>
      <c r="AJ92" s="410"/>
      <c r="AK92" s="410"/>
      <c r="AL92" s="410"/>
      <c r="AM92" s="411"/>
      <c r="AN92" s="55"/>
      <c r="AO92" s="84"/>
      <c r="AP92"/>
    </row>
    <row r="93" spans="2:47" s="1" customFormat="1" ht="12.75" customHeight="1" x14ac:dyDescent="0.25">
      <c r="B93" s="116"/>
      <c r="C93" s="118"/>
      <c r="D93" s="119"/>
      <c r="E93" s="96"/>
      <c r="F93" s="96"/>
      <c r="G93" s="97"/>
      <c r="H93" s="55"/>
      <c r="I93" s="55"/>
      <c r="J93" s="55"/>
      <c r="K93" s="62" t="s">
        <v>134</v>
      </c>
      <c r="L93" s="79"/>
      <c r="M93" s="79"/>
      <c r="N93" s="79"/>
      <c r="O93" s="79"/>
      <c r="P93" s="79"/>
      <c r="Q93" s="82"/>
      <c r="R93" s="62"/>
      <c r="S93" s="79" t="s">
        <v>135</v>
      </c>
      <c r="T93" s="79"/>
      <c r="U93" s="79"/>
      <c r="V93" s="79"/>
      <c r="W93" s="79"/>
      <c r="X93" s="79"/>
      <c r="Y93" s="79"/>
      <c r="Z93" s="79"/>
      <c r="AA93" s="79"/>
      <c r="AB93" s="79"/>
      <c r="AC93" s="79"/>
      <c r="AD93" s="79"/>
      <c r="AE93" s="79"/>
      <c r="AF93" s="79"/>
      <c r="AG93" s="82"/>
      <c r="AH93" s="412"/>
      <c r="AI93" s="413"/>
      <c r="AJ93" s="413"/>
      <c r="AK93" s="413"/>
      <c r="AL93" s="413"/>
      <c r="AM93" s="414"/>
      <c r="AN93" s="55"/>
      <c r="AO93" s="84"/>
    </row>
    <row r="94" spans="2:47" s="1" customFormat="1" ht="12.75" customHeight="1" x14ac:dyDescent="0.25">
      <c r="B94" s="116"/>
      <c r="C94" s="118"/>
      <c r="D94" s="119"/>
      <c r="E94" s="96"/>
      <c r="F94" s="96"/>
      <c r="G94" s="97"/>
      <c r="H94" s="55"/>
      <c r="I94" s="55"/>
      <c r="J94" s="55"/>
      <c r="K94" s="66" t="s">
        <v>136</v>
      </c>
      <c r="L94" s="71"/>
      <c r="M94" s="71"/>
      <c r="N94" s="71"/>
      <c r="O94" s="71"/>
      <c r="P94" s="71"/>
      <c r="Q94" s="72"/>
      <c r="R94" s="66"/>
      <c r="S94" s="71" t="s">
        <v>137</v>
      </c>
      <c r="T94" s="71"/>
      <c r="U94" s="71"/>
      <c r="V94" s="71"/>
      <c r="W94" s="71"/>
      <c r="X94" s="71"/>
      <c r="Y94" s="71"/>
      <c r="Z94" s="71"/>
      <c r="AA94" s="71"/>
      <c r="AB94" s="71"/>
      <c r="AC94" s="71"/>
      <c r="AD94" s="71"/>
      <c r="AE94" s="71"/>
      <c r="AF94" s="71"/>
      <c r="AG94" s="72"/>
      <c r="AH94" s="409"/>
      <c r="AI94" s="410"/>
      <c r="AJ94" s="410"/>
      <c r="AK94" s="410"/>
      <c r="AL94" s="410"/>
      <c r="AM94" s="411"/>
      <c r="AN94" s="55"/>
      <c r="AO94" s="84"/>
    </row>
    <row r="95" spans="2:47" s="1" customFormat="1" ht="12.75" customHeight="1" x14ac:dyDescent="0.25">
      <c r="B95" s="116"/>
      <c r="C95" s="118"/>
      <c r="D95" s="119"/>
      <c r="E95" s="96"/>
      <c r="F95" s="96"/>
      <c r="G95" s="97"/>
      <c r="H95" s="55"/>
      <c r="I95" s="55"/>
      <c r="J95" s="55"/>
      <c r="K95" s="62" t="s">
        <v>134</v>
      </c>
      <c r="L95" s="79"/>
      <c r="M95" s="79"/>
      <c r="N95" s="79"/>
      <c r="O95" s="79"/>
      <c r="P95" s="79"/>
      <c r="Q95" s="82"/>
      <c r="R95" s="62"/>
      <c r="S95" s="79" t="s">
        <v>132</v>
      </c>
      <c r="T95" s="79"/>
      <c r="U95" s="79"/>
      <c r="V95" s="79"/>
      <c r="W95" s="79"/>
      <c r="X95" s="79"/>
      <c r="Y95" s="79"/>
      <c r="Z95" s="79"/>
      <c r="AA95" s="79"/>
      <c r="AB95" s="79"/>
      <c r="AC95" s="79"/>
      <c r="AD95" s="79"/>
      <c r="AE95" s="79"/>
      <c r="AF95" s="79"/>
      <c r="AG95" s="82"/>
      <c r="AH95" s="412"/>
      <c r="AI95" s="413"/>
      <c r="AJ95" s="413"/>
      <c r="AK95" s="413"/>
      <c r="AL95" s="413"/>
      <c r="AM95" s="414"/>
      <c r="AN95" s="55"/>
      <c r="AO95" s="84"/>
    </row>
    <row r="96" spans="2:47" x14ac:dyDescent="0.25">
      <c r="B96" s="114"/>
      <c r="C96" s="113"/>
      <c r="D96" s="111"/>
      <c r="E96" s="94"/>
      <c r="F96" s="94"/>
      <c r="G96" s="95"/>
      <c r="H96" s="22"/>
      <c r="I96" s="22"/>
      <c r="J96" s="22"/>
      <c r="K96" s="22"/>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22"/>
      <c r="AO96" s="53"/>
    </row>
    <row r="97" spans="2:41" x14ac:dyDescent="0.25">
      <c r="B97" s="114"/>
      <c r="C97" s="113"/>
      <c r="D97" s="111"/>
      <c r="E97" s="94"/>
      <c r="F97" s="94"/>
      <c r="G97" s="95"/>
      <c r="H97" s="22"/>
      <c r="I97" s="22"/>
      <c r="J97" s="22"/>
      <c r="K97" s="104" t="s">
        <v>138</v>
      </c>
      <c r="L97" s="57" t="s">
        <v>186</v>
      </c>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3"/>
    </row>
    <row r="98" spans="2:41" x14ac:dyDescent="0.25">
      <c r="B98" s="114"/>
      <c r="C98" s="113"/>
      <c r="D98" s="111"/>
      <c r="E98" s="94"/>
      <c r="F98" s="94"/>
      <c r="G98" s="95"/>
      <c r="H98" s="22"/>
      <c r="I98" s="22"/>
      <c r="J98" s="22"/>
      <c r="K98" s="54"/>
      <c r="L98" s="54" t="s">
        <v>139</v>
      </c>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3"/>
    </row>
    <row r="99" spans="2:41" x14ac:dyDescent="0.25">
      <c r="B99" s="114"/>
      <c r="C99" s="113"/>
      <c r="D99" s="111"/>
      <c r="E99" s="94"/>
      <c r="F99" s="94"/>
      <c r="G99" s="95"/>
      <c r="H99" s="22"/>
      <c r="I99" s="22"/>
      <c r="J99" s="22"/>
      <c r="K99" s="54"/>
      <c r="L99" s="54" t="s">
        <v>140</v>
      </c>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3"/>
    </row>
    <row r="100" spans="2:41" ht="12" customHeight="1" x14ac:dyDescent="0.25">
      <c r="B100" s="114"/>
      <c r="C100" s="113"/>
      <c r="D100" s="111"/>
      <c r="E100" s="94"/>
      <c r="F100" s="94"/>
      <c r="G100" s="95"/>
      <c r="H100" s="22"/>
      <c r="I100" s="22"/>
      <c r="J100" s="22"/>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3"/>
    </row>
    <row r="101" spans="2:41" x14ac:dyDescent="0.25">
      <c r="B101" s="114"/>
      <c r="C101" s="113"/>
      <c r="D101" s="111"/>
      <c r="E101" s="94"/>
      <c r="F101" s="94"/>
      <c r="G101" s="95"/>
      <c r="H101" s="22"/>
      <c r="I101" s="22"/>
      <c r="J101" s="22"/>
      <c r="K101" s="104" t="s">
        <v>141</v>
      </c>
      <c r="L101" s="57" t="s">
        <v>142</v>
      </c>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3"/>
    </row>
    <row r="102" spans="2:41" x14ac:dyDescent="0.25">
      <c r="B102" s="114"/>
      <c r="C102" s="113"/>
      <c r="D102" s="111"/>
      <c r="E102" s="94"/>
      <c r="F102" s="94"/>
      <c r="G102" s="95"/>
      <c r="H102" s="22"/>
      <c r="I102" s="22"/>
      <c r="J102" s="22"/>
      <c r="K102" s="54"/>
      <c r="L102" s="54" t="s">
        <v>143</v>
      </c>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3"/>
    </row>
    <row r="103" spans="2:41" ht="9.75" customHeight="1" x14ac:dyDescent="0.25">
      <c r="B103" s="114"/>
      <c r="C103" s="113"/>
      <c r="D103" s="111"/>
      <c r="E103" s="94"/>
      <c r="F103" s="94"/>
      <c r="G103" s="95"/>
      <c r="H103" s="22"/>
      <c r="I103" s="22"/>
      <c r="J103" s="22"/>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3"/>
    </row>
    <row r="104" spans="2:41" ht="15" customHeight="1" x14ac:dyDescent="0.25">
      <c r="B104" s="112" t="s">
        <v>156</v>
      </c>
      <c r="C104" s="418" t="s">
        <v>180</v>
      </c>
      <c r="D104" s="419"/>
      <c r="E104" s="94"/>
      <c r="F104" s="94"/>
      <c r="G104" s="95"/>
      <c r="H104" s="22"/>
      <c r="I104" s="22"/>
      <c r="J104" s="22"/>
      <c r="K104" s="54"/>
      <c r="L104" s="54"/>
      <c r="M104" s="54"/>
      <c r="N104" s="54"/>
      <c r="O104" s="54"/>
      <c r="P104" s="54"/>
      <c r="Q104" s="54"/>
      <c r="R104" s="54"/>
      <c r="S104" s="54"/>
      <c r="T104" s="54"/>
      <c r="U104" s="54"/>
      <c r="V104" s="54"/>
      <c r="W104" s="54"/>
      <c r="X104" s="54"/>
      <c r="Y104" s="54" t="s">
        <v>144</v>
      </c>
      <c r="Z104" s="54"/>
      <c r="AA104" s="22"/>
      <c r="AB104" s="54"/>
      <c r="AC104" s="54"/>
      <c r="AD104" s="54"/>
      <c r="AE104" s="415"/>
      <c r="AF104" s="415"/>
      <c r="AG104" s="415"/>
      <c r="AH104" s="415"/>
      <c r="AI104" s="415"/>
      <c r="AJ104" s="415"/>
      <c r="AK104" s="415"/>
      <c r="AL104" s="415"/>
      <c r="AM104" s="54"/>
      <c r="AN104" s="54"/>
      <c r="AO104" s="53"/>
    </row>
    <row r="105" spans="2:41" x14ac:dyDescent="0.25">
      <c r="B105" s="114"/>
      <c r="C105" s="418"/>
      <c r="D105" s="419"/>
      <c r="E105" s="94"/>
      <c r="F105" s="94"/>
      <c r="G105" s="95"/>
      <c r="H105" s="22"/>
      <c r="I105" s="22"/>
      <c r="J105" s="22"/>
      <c r="K105" s="54"/>
      <c r="L105" s="54"/>
      <c r="M105" s="54"/>
      <c r="N105" s="54"/>
      <c r="O105" s="54"/>
      <c r="P105" s="54"/>
      <c r="Q105" s="54"/>
      <c r="R105" s="54"/>
      <c r="S105" s="54"/>
      <c r="T105" s="54"/>
      <c r="U105" s="54"/>
      <c r="V105" s="54"/>
      <c r="W105" s="54"/>
      <c r="X105" s="54"/>
      <c r="Y105" s="54"/>
      <c r="Z105" s="54"/>
      <c r="AA105" s="22"/>
      <c r="AB105" s="54"/>
      <c r="AC105" s="54"/>
      <c r="AD105" s="54"/>
      <c r="AE105" s="54"/>
      <c r="AF105" s="54"/>
      <c r="AG105" s="54"/>
      <c r="AH105" s="54"/>
      <c r="AI105" s="54"/>
      <c r="AJ105" s="54"/>
      <c r="AK105" s="54"/>
      <c r="AL105" s="54"/>
      <c r="AM105" s="54"/>
      <c r="AN105" s="54"/>
      <c r="AO105" s="53"/>
    </row>
    <row r="106" spans="2:41" ht="18.75" x14ac:dyDescent="0.4">
      <c r="B106" s="114"/>
      <c r="C106" s="418"/>
      <c r="D106" s="419"/>
      <c r="E106" s="94"/>
      <c r="F106" s="94"/>
      <c r="G106" s="95"/>
      <c r="H106" s="22"/>
      <c r="I106" s="22"/>
      <c r="J106" s="22"/>
      <c r="K106" s="54"/>
      <c r="L106" s="54"/>
      <c r="M106" s="54"/>
      <c r="N106" s="54"/>
      <c r="O106" s="54"/>
      <c r="P106" s="54"/>
      <c r="Q106" s="54"/>
      <c r="R106" s="54"/>
      <c r="S106" s="54"/>
      <c r="T106" s="54"/>
      <c r="U106" s="54"/>
      <c r="V106" s="54"/>
      <c r="W106" s="54"/>
      <c r="X106" s="54"/>
      <c r="Y106" s="54"/>
      <c r="Z106" s="54"/>
      <c r="AA106" s="54" t="s">
        <v>145</v>
      </c>
      <c r="AB106" s="54"/>
      <c r="AC106" s="416"/>
      <c r="AD106" s="416"/>
      <c r="AE106" s="416"/>
      <c r="AF106" s="416"/>
      <c r="AG106" s="416"/>
      <c r="AH106" s="416"/>
      <c r="AI106" s="416"/>
      <c r="AJ106" s="416"/>
      <c r="AK106" s="416"/>
      <c r="AL106" s="416"/>
      <c r="AM106" s="54"/>
      <c r="AN106" s="54"/>
      <c r="AO106" s="53"/>
    </row>
    <row r="107" spans="2:41" x14ac:dyDescent="0.25">
      <c r="B107" s="114"/>
      <c r="C107" s="418"/>
      <c r="D107" s="419"/>
      <c r="E107" s="94"/>
      <c r="F107" s="94"/>
      <c r="G107" s="95"/>
      <c r="H107" s="22"/>
      <c r="I107" s="22"/>
      <c r="J107" s="22"/>
      <c r="K107" s="78"/>
      <c r="L107" s="78"/>
      <c r="M107" s="78"/>
      <c r="N107" s="78"/>
      <c r="O107" s="78"/>
      <c r="P107" s="78"/>
      <c r="Q107" s="78"/>
      <c r="R107" s="78"/>
      <c r="S107" s="78"/>
      <c r="T107" s="78"/>
      <c r="U107" s="78"/>
      <c r="V107" s="54"/>
      <c r="W107" s="54"/>
      <c r="X107" s="54"/>
      <c r="Y107" s="54"/>
      <c r="Z107" s="54"/>
      <c r="AA107" s="54"/>
      <c r="AB107" s="54"/>
      <c r="AC107" s="54"/>
      <c r="AD107" s="54"/>
      <c r="AE107" s="54"/>
      <c r="AF107" s="54"/>
      <c r="AG107" s="54"/>
      <c r="AH107" s="54"/>
      <c r="AI107" s="54"/>
      <c r="AJ107" s="54"/>
      <c r="AK107" s="54"/>
      <c r="AL107" s="54"/>
      <c r="AM107" s="54"/>
      <c r="AN107" s="54"/>
      <c r="AO107" s="53"/>
    </row>
    <row r="108" spans="2:41" ht="30" customHeight="1" x14ac:dyDescent="0.25">
      <c r="B108" s="114"/>
      <c r="C108" s="420" t="s">
        <v>179</v>
      </c>
      <c r="D108" s="421"/>
      <c r="E108" s="94"/>
      <c r="F108" s="94"/>
      <c r="G108" s="95"/>
      <c r="H108" s="22"/>
      <c r="I108" s="22"/>
      <c r="J108" s="22"/>
      <c r="K108" s="89" t="s">
        <v>146</v>
      </c>
      <c r="L108" s="54"/>
      <c r="M108" s="54"/>
      <c r="N108" s="54"/>
      <c r="O108" s="54"/>
      <c r="P108" s="54"/>
      <c r="Q108" s="54"/>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53"/>
    </row>
    <row r="109" spans="2:41" x14ac:dyDescent="0.25">
      <c r="B109" s="114"/>
      <c r="C109" s="420"/>
      <c r="D109" s="421"/>
      <c r="E109" s="94"/>
      <c r="F109" s="94"/>
      <c r="G109" s="95"/>
      <c r="H109" s="22"/>
      <c r="I109" s="22"/>
      <c r="J109" s="22"/>
      <c r="K109" s="89" t="s">
        <v>147</v>
      </c>
      <c r="L109" s="54"/>
      <c r="M109" s="54"/>
      <c r="N109" s="54"/>
      <c r="O109" s="54"/>
      <c r="P109" s="54"/>
      <c r="Q109" s="54"/>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53"/>
    </row>
    <row r="110" spans="2:41" x14ac:dyDescent="0.25">
      <c r="B110" s="114"/>
      <c r="C110" s="420"/>
      <c r="D110" s="421"/>
      <c r="E110" s="94"/>
      <c r="F110" s="94"/>
      <c r="G110" s="95"/>
      <c r="H110" s="22"/>
      <c r="I110" s="22"/>
      <c r="J110" s="22"/>
      <c r="K110" s="89" t="s">
        <v>148</v>
      </c>
      <c r="L110" s="54"/>
      <c r="M110" s="54"/>
      <c r="N110" s="54"/>
      <c r="O110" s="54"/>
      <c r="P110" s="54"/>
      <c r="Q110" s="54"/>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53"/>
    </row>
    <row r="111" spans="2:41" ht="9.75" customHeight="1" thickBot="1" x14ac:dyDescent="0.3">
      <c r="B111" s="120"/>
      <c r="C111" s="422"/>
      <c r="D111" s="423"/>
      <c r="E111" s="94"/>
      <c r="F111" s="94"/>
      <c r="G111" s="95"/>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53"/>
    </row>
    <row r="112" spans="2:41" ht="9" customHeight="1" thickTop="1" thickBot="1" x14ac:dyDescent="0.3">
      <c r="B112" s="94"/>
      <c r="C112" s="94"/>
      <c r="D112" s="94"/>
      <c r="E112" s="94"/>
      <c r="F112" s="94"/>
      <c r="G112" s="98"/>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1"/>
    </row>
    <row r="113" spans="2:36" ht="28.5" customHeight="1" thickTop="1" x14ac:dyDescent="0.3">
      <c r="B113" s="94"/>
      <c r="C113" s="94"/>
      <c r="D113" s="94"/>
      <c r="E113" s="94"/>
      <c r="F113" s="94"/>
      <c r="G113" s="94"/>
      <c r="K113" s="47"/>
      <c r="L113" s="92"/>
      <c r="M113" s="408" t="s">
        <v>149</v>
      </c>
      <c r="N113" s="408"/>
      <c r="O113" s="408"/>
      <c r="P113" s="408"/>
      <c r="Q113" s="408"/>
      <c r="R113" s="408"/>
      <c r="S113" s="408"/>
      <c r="T113" s="408"/>
      <c r="U113" s="408"/>
      <c r="V113" s="408"/>
      <c r="W113" s="408"/>
      <c r="X113" s="408"/>
      <c r="Y113" s="408"/>
      <c r="Z113" s="408"/>
      <c r="AA113" s="408"/>
      <c r="AB113" s="408"/>
      <c r="AC113" s="408"/>
      <c r="AD113" s="408"/>
      <c r="AE113" s="408"/>
      <c r="AF113" s="408"/>
      <c r="AG113" s="408"/>
      <c r="AH113" s="408"/>
      <c r="AI113" s="408"/>
      <c r="AJ113" s="93"/>
    </row>
    <row r="114" spans="2:36" ht="28.5" customHeight="1" x14ac:dyDescent="0.3">
      <c r="B114" s="94"/>
      <c r="C114" s="94"/>
      <c r="D114" s="94"/>
      <c r="E114" s="94"/>
      <c r="F114" s="94"/>
      <c r="G114" s="94"/>
      <c r="K114" s="92"/>
      <c r="L114" s="92"/>
      <c r="M114" s="408"/>
      <c r="N114" s="408"/>
      <c r="O114" s="408"/>
      <c r="P114" s="408"/>
      <c r="Q114" s="408"/>
      <c r="R114" s="408"/>
      <c r="S114" s="408"/>
      <c r="T114" s="408"/>
      <c r="U114" s="408"/>
      <c r="V114" s="408"/>
      <c r="W114" s="408"/>
      <c r="X114" s="408"/>
      <c r="Y114" s="408"/>
      <c r="Z114" s="408"/>
      <c r="AA114" s="408"/>
      <c r="AB114" s="408"/>
      <c r="AC114" s="408"/>
      <c r="AD114" s="408"/>
      <c r="AE114" s="408"/>
      <c r="AF114" s="408"/>
      <c r="AG114" s="408"/>
      <c r="AH114" s="408"/>
      <c r="AI114" s="408"/>
      <c r="AJ114" s="93"/>
    </row>
    <row r="115" spans="2:36" ht="36" customHeight="1" x14ac:dyDescent="0.25">
      <c r="B115" s="94"/>
      <c r="C115" s="94"/>
      <c r="D115" s="94"/>
      <c r="E115" s="94"/>
      <c r="F115" s="94"/>
      <c r="G115" s="94"/>
    </row>
    <row r="116" spans="2:36" ht="36" customHeight="1" x14ac:dyDescent="0.25"/>
    <row r="117" spans="2:36" ht="36" customHeight="1" x14ac:dyDescent="0.25"/>
    <row r="118" spans="2:36" ht="36" customHeight="1" x14ac:dyDescent="0.25"/>
    <row r="119" spans="2:36" ht="36" customHeight="1" x14ac:dyDescent="0.25"/>
    <row r="120" spans="2:36" ht="36" customHeight="1" x14ac:dyDescent="0.25"/>
    <row r="121" spans="2:36" ht="36" customHeight="1" x14ac:dyDescent="0.25"/>
    <row r="122" spans="2:36" ht="36" customHeight="1" x14ac:dyDescent="0.25"/>
    <row r="123" spans="2:36" ht="36" customHeight="1" x14ac:dyDescent="0.25"/>
    <row r="124" spans="2:36" ht="36" customHeight="1" x14ac:dyDescent="0.25"/>
    <row r="125" spans="2:36" ht="36" customHeight="1" x14ac:dyDescent="0.25"/>
    <row r="126" spans="2:36" ht="36" customHeight="1" x14ac:dyDescent="0.25"/>
  </sheetData>
  <mergeCells count="45">
    <mergeCell ref="K80:M80"/>
    <mergeCell ref="C104:D107"/>
    <mergeCell ref="C108:D111"/>
    <mergeCell ref="Q2:AD2"/>
    <mergeCell ref="L83:AJ83"/>
    <mergeCell ref="K72:M72"/>
    <mergeCell ref="K74:M74"/>
    <mergeCell ref="K76:M76"/>
    <mergeCell ref="K78:M78"/>
    <mergeCell ref="C18:D19"/>
    <mergeCell ref="C83:D85"/>
    <mergeCell ref="C61:D62"/>
    <mergeCell ref="B6:D7"/>
    <mergeCell ref="B83:B84"/>
    <mergeCell ref="C68:D81"/>
    <mergeCell ref="X78:AB78"/>
    <mergeCell ref="M113:AI114"/>
    <mergeCell ref="AH90:AM91"/>
    <mergeCell ref="AH92:AM93"/>
    <mergeCell ref="AH94:AM95"/>
    <mergeCell ref="AE104:AL104"/>
    <mergeCell ref="AC106:AL106"/>
    <mergeCell ref="V80:AA80"/>
    <mergeCell ref="W84:AA84"/>
    <mergeCell ref="P61:T61"/>
    <mergeCell ref="P64:T64"/>
    <mergeCell ref="P67:T67"/>
    <mergeCell ref="S72:V72"/>
    <mergeCell ref="T74:W74"/>
    <mergeCell ref="U76:Y76"/>
    <mergeCell ref="S24:AL24"/>
    <mergeCell ref="S25:AL25"/>
    <mergeCell ref="S26:AL27"/>
    <mergeCell ref="S28:AL29"/>
    <mergeCell ref="S30:AL30"/>
    <mergeCell ref="L18:M18"/>
    <mergeCell ref="U18:AJ18"/>
    <mergeCell ref="S21:AL21"/>
    <mergeCell ref="S22:AL23"/>
    <mergeCell ref="R18:T18"/>
    <mergeCell ref="J1:AK1"/>
    <mergeCell ref="I6:AL6"/>
    <mergeCell ref="J7:AK7"/>
    <mergeCell ref="S11:AK11"/>
    <mergeCell ref="S12:AK12"/>
  </mergeCells>
  <phoneticPr fontId="42" type="noConversion"/>
  <dataValidations count="4">
    <dataValidation type="list" allowBlank="1" showInputMessage="1" showErrorMessage="1" sqref="AH90:AM91" xr:uid="{FE4D1CDB-4FF6-4665-842E-8DACBFD32928}">
      <formula1>$AS$90:$AS$91</formula1>
    </dataValidation>
    <dataValidation type="list" allowBlank="1" showInputMessage="1" showErrorMessage="1" sqref="AH92:AM93" xr:uid="{4908A599-CD06-4E60-A0D5-FE2188506C49}">
      <formula1>$AT$90:$AT$91</formula1>
    </dataValidation>
    <dataValidation type="list" allowBlank="1" showInputMessage="1" showErrorMessage="1" sqref="AH94:AM95" xr:uid="{68261A31-824C-4D13-BC5D-BD7C9A8FE916}">
      <formula1>$AU$90:$AU$91</formula1>
    </dataValidation>
    <dataValidation type="list" allowBlank="1" showInputMessage="1" showErrorMessage="1" sqref="S28:AL30" xr:uid="{C2A1D9C4-902D-49C6-9F50-F77B877DBE52}">
      <formula1>#REF!</formula1>
    </dataValidation>
  </dataValidations>
  <printOptions horizontalCentered="1" verticalCentered="1"/>
  <pageMargins left="0.31496062992125984" right="0.31496062992125984" top="0.15748031496062992" bottom="0.15748031496062992" header="0.31496062992125984" footer="0.31496062992125984"/>
  <pageSetup orientation="portrait" r:id="rId1"/>
  <ignoredErrors>
    <ignoredError sqref="K16 K18 K59 K97 K101" numberStoredAsText="1"/>
  </ignoredErrors>
  <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6DA3B-A846-4462-8139-5D1C7E26730C}">
  <sheetPr>
    <tabColor theme="9" tint="0.39997558519241921"/>
  </sheetPr>
  <dimension ref="B1:AU126"/>
  <sheetViews>
    <sheetView showGridLines="0" showRowColHeaders="0" workbookViewId="0">
      <selection activeCell="AQ7" sqref="AQ7"/>
    </sheetView>
  </sheetViews>
  <sheetFormatPr defaultRowHeight="15" x14ac:dyDescent="0.25"/>
  <cols>
    <col min="1" max="1" width="2.42578125" customWidth="1"/>
    <col min="2" max="2" width="3.28515625" customWidth="1"/>
    <col min="3" max="3" width="18.28515625" customWidth="1"/>
    <col min="4" max="4" width="19" customWidth="1"/>
    <col min="5" max="5" width="12.5703125" customWidth="1"/>
    <col min="6" max="6" width="2.140625" customWidth="1"/>
    <col min="7" max="7" width="1.5703125" customWidth="1"/>
    <col min="8" max="8" width="2.5703125" customWidth="1"/>
    <col min="9" max="9" width="0.85546875" customWidth="1"/>
    <col min="10" max="10" width="1.85546875" customWidth="1"/>
    <col min="11" max="11" width="4" customWidth="1"/>
    <col min="12" max="12" width="3.5703125" customWidth="1"/>
    <col min="13" max="13" width="3" customWidth="1"/>
    <col min="14" max="14" width="7.28515625" customWidth="1"/>
    <col min="15" max="15" width="1.85546875" customWidth="1"/>
    <col min="16" max="16" width="7.42578125" customWidth="1"/>
    <col min="17" max="17" width="1.7109375" customWidth="1"/>
    <col min="18" max="18" width="0.42578125" customWidth="1"/>
    <col min="19" max="19" width="2.42578125" customWidth="1"/>
    <col min="20" max="21" width="3.140625" customWidth="1"/>
    <col min="22" max="22" width="3.5703125" customWidth="1"/>
    <col min="23" max="23" width="1.5703125" customWidth="1"/>
    <col min="24" max="24" width="3.140625" customWidth="1"/>
    <col min="25" max="25" width="3.42578125" customWidth="1"/>
    <col min="26" max="26" width="3.28515625" customWidth="1"/>
    <col min="27" max="35" width="3.140625" customWidth="1"/>
    <col min="36" max="36" width="3.85546875" customWidth="1"/>
    <col min="37" max="37" width="3.5703125" customWidth="1"/>
    <col min="38" max="38" width="2.7109375" customWidth="1"/>
    <col min="39" max="39" width="2.5703125" customWidth="1"/>
    <col min="40" max="40" width="0.7109375" customWidth="1"/>
    <col min="41" max="41" width="1.5703125" customWidth="1"/>
    <col min="42" max="42" width="14.85546875" customWidth="1"/>
    <col min="43" max="43" width="11.28515625" customWidth="1"/>
    <col min="44" max="44" width="3.140625" customWidth="1"/>
    <col min="45" max="47" width="0" hidden="1" customWidth="1"/>
  </cols>
  <sheetData>
    <row r="1" spans="2:41" ht="12" customHeight="1" thickBot="1" x14ac:dyDescent="0.3">
      <c r="H1" s="47"/>
      <c r="I1" s="47"/>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47"/>
      <c r="AM1" s="47"/>
      <c r="AN1" s="47"/>
      <c r="AO1" s="47"/>
    </row>
    <row r="2" spans="2:41" ht="21.75" customHeight="1" thickBot="1" x14ac:dyDescent="0.3">
      <c r="H2" s="47"/>
      <c r="I2" s="47"/>
      <c r="J2" s="121"/>
      <c r="K2" s="121"/>
      <c r="L2" s="121"/>
      <c r="M2" s="121"/>
      <c r="N2" s="121"/>
      <c r="O2" s="121"/>
      <c r="P2" s="121"/>
      <c r="Q2" s="424" t="s">
        <v>182</v>
      </c>
      <c r="R2" s="425"/>
      <c r="S2" s="425"/>
      <c r="T2" s="425"/>
      <c r="U2" s="425"/>
      <c r="V2" s="425"/>
      <c r="W2" s="425"/>
      <c r="X2" s="425"/>
      <c r="Y2" s="425"/>
      <c r="Z2" s="425"/>
      <c r="AA2" s="425"/>
      <c r="AB2" s="425"/>
      <c r="AC2" s="425"/>
      <c r="AD2" s="426"/>
      <c r="AE2" s="121"/>
      <c r="AF2" s="121"/>
      <c r="AG2" s="121"/>
      <c r="AH2" s="121"/>
      <c r="AI2" s="121"/>
      <c r="AJ2" s="121"/>
      <c r="AK2" s="121"/>
      <c r="AL2" s="47"/>
      <c r="AM2" s="47"/>
      <c r="AN2" s="47"/>
      <c r="AO2" s="47"/>
    </row>
    <row r="3" spans="2:41" ht="15.75" customHeight="1" thickBot="1" x14ac:dyDescent="0.3">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row>
    <row r="4" spans="2:41" ht="8.25" customHeight="1" thickTop="1" x14ac:dyDescent="0.25">
      <c r="G4" s="49"/>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1"/>
    </row>
    <row r="5" spans="2:41" ht="8.25" customHeight="1" thickBot="1" x14ac:dyDescent="0.3">
      <c r="G5" s="5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53"/>
    </row>
    <row r="6" spans="2:41" ht="18.75" customHeight="1" thickTop="1" x14ac:dyDescent="0.25">
      <c r="B6" s="434" t="s">
        <v>165</v>
      </c>
      <c r="C6" s="435"/>
      <c r="D6" s="436"/>
      <c r="G6" s="52"/>
      <c r="H6" s="54"/>
      <c r="I6" s="391" t="s">
        <v>54</v>
      </c>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22"/>
      <c r="AN6" s="22"/>
      <c r="AO6" s="53"/>
    </row>
    <row r="7" spans="2:41" ht="11.25" customHeight="1" x14ac:dyDescent="0.25">
      <c r="B7" s="437"/>
      <c r="C7" s="438"/>
      <c r="D7" s="439"/>
      <c r="G7" s="52"/>
      <c r="H7" s="54"/>
      <c r="I7" s="54"/>
      <c r="J7" s="443" t="s">
        <v>183</v>
      </c>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55"/>
      <c r="AM7" s="22"/>
      <c r="AN7" s="22"/>
      <c r="AO7" s="53"/>
    </row>
    <row r="8" spans="2:41" ht="9.75" customHeight="1" x14ac:dyDescent="0.25">
      <c r="B8" s="106"/>
      <c r="C8" s="107"/>
      <c r="D8" s="108"/>
      <c r="G8" s="52"/>
      <c r="H8" s="54"/>
      <c r="I8" s="54"/>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55"/>
      <c r="AM8" s="22"/>
      <c r="AN8" s="22"/>
      <c r="AO8" s="53"/>
    </row>
    <row r="9" spans="2:41" x14ac:dyDescent="0.25">
      <c r="B9" s="106"/>
      <c r="C9" s="107"/>
      <c r="D9" s="108"/>
      <c r="G9" s="52"/>
      <c r="H9" s="54"/>
      <c r="I9" s="57" t="s">
        <v>55</v>
      </c>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5"/>
      <c r="AM9" s="22"/>
      <c r="AN9" s="22"/>
      <c r="AO9" s="53"/>
    </row>
    <row r="10" spans="2:41" x14ac:dyDescent="0.25">
      <c r="B10" s="106"/>
      <c r="C10" s="107"/>
      <c r="D10" s="108"/>
      <c r="G10" s="52"/>
      <c r="H10" s="54"/>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5"/>
      <c r="AM10" s="22"/>
      <c r="AN10" s="22"/>
      <c r="AO10" s="53"/>
    </row>
    <row r="11" spans="2:41" ht="18" customHeight="1" x14ac:dyDescent="0.25">
      <c r="B11" s="109" t="s">
        <v>18</v>
      </c>
      <c r="C11" s="110" t="s">
        <v>150</v>
      </c>
      <c r="D11" s="111"/>
      <c r="E11" s="94"/>
      <c r="F11" s="94"/>
      <c r="G11" s="95"/>
      <c r="H11" s="54"/>
      <c r="I11" s="58"/>
      <c r="J11" s="59" t="s">
        <v>56</v>
      </c>
      <c r="K11" s="59"/>
      <c r="L11" s="59"/>
      <c r="M11" s="59"/>
      <c r="N11" s="59"/>
      <c r="O11" s="59"/>
      <c r="P11" s="59"/>
      <c r="Q11" s="60"/>
      <c r="R11" s="61"/>
      <c r="S11" s="393"/>
      <c r="T11" s="393"/>
      <c r="U11" s="393"/>
      <c r="V11" s="393"/>
      <c r="W11" s="393"/>
      <c r="X11" s="393"/>
      <c r="Y11" s="393"/>
      <c r="Z11" s="393"/>
      <c r="AA11" s="393"/>
      <c r="AB11" s="393"/>
      <c r="AC11" s="393"/>
      <c r="AD11" s="393"/>
      <c r="AE11" s="393"/>
      <c r="AF11" s="393"/>
      <c r="AG11" s="393"/>
      <c r="AH11" s="393"/>
      <c r="AI11" s="393"/>
      <c r="AJ11" s="393"/>
      <c r="AK11" s="394"/>
      <c r="AL11" s="55"/>
      <c r="AM11" s="22"/>
      <c r="AN11" s="22"/>
      <c r="AO11" s="53"/>
    </row>
    <row r="12" spans="2:41" ht="18" customHeight="1" x14ac:dyDescent="0.25">
      <c r="B12" s="112"/>
      <c r="C12" s="113"/>
      <c r="D12" s="111"/>
      <c r="E12" s="94"/>
      <c r="F12" s="94"/>
      <c r="G12" s="95"/>
      <c r="H12" s="54"/>
      <c r="I12" s="58"/>
      <c r="J12" s="59" t="s">
        <v>58</v>
      </c>
      <c r="K12" s="59"/>
      <c r="L12" s="59"/>
      <c r="M12" s="59"/>
      <c r="N12" s="59"/>
      <c r="O12" s="59"/>
      <c r="P12" s="59"/>
      <c r="Q12" s="60"/>
      <c r="R12" s="62"/>
      <c r="S12" s="395"/>
      <c r="T12" s="395"/>
      <c r="U12" s="395"/>
      <c r="V12" s="395"/>
      <c r="W12" s="395"/>
      <c r="X12" s="395"/>
      <c r="Y12" s="395"/>
      <c r="Z12" s="395"/>
      <c r="AA12" s="395"/>
      <c r="AB12" s="395"/>
      <c r="AC12" s="395"/>
      <c r="AD12" s="395"/>
      <c r="AE12" s="395"/>
      <c r="AF12" s="395"/>
      <c r="AG12" s="395"/>
      <c r="AH12" s="395"/>
      <c r="AI12" s="395"/>
      <c r="AJ12" s="395"/>
      <c r="AK12" s="396"/>
      <c r="AL12" s="55"/>
      <c r="AM12" s="22"/>
      <c r="AN12" s="22"/>
      <c r="AO12" s="53"/>
    </row>
    <row r="13" spans="2:41" x14ac:dyDescent="0.25">
      <c r="B13" s="112"/>
      <c r="C13" s="113"/>
      <c r="D13" s="111"/>
      <c r="E13" s="94"/>
      <c r="F13" s="94"/>
      <c r="G13" s="95"/>
      <c r="H13" s="54"/>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5"/>
      <c r="AM13" s="22"/>
      <c r="AN13" s="22"/>
      <c r="AO13" s="53"/>
    </row>
    <row r="14" spans="2:41" x14ac:dyDescent="0.25">
      <c r="B14" s="112"/>
      <c r="C14" s="113"/>
      <c r="D14" s="111"/>
      <c r="E14" s="94"/>
      <c r="F14" s="94"/>
      <c r="G14" s="95"/>
      <c r="H14" s="54"/>
      <c r="I14" s="57" t="s">
        <v>59</v>
      </c>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5"/>
      <c r="AM14" s="22"/>
      <c r="AN14" s="22"/>
      <c r="AO14" s="53"/>
    </row>
    <row r="15" spans="2:41" x14ac:dyDescent="0.25">
      <c r="B15" s="112"/>
      <c r="C15" s="113"/>
      <c r="D15" s="111"/>
      <c r="E15" s="94"/>
      <c r="F15" s="94"/>
      <c r="G15" s="95"/>
      <c r="H15" s="54"/>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5"/>
      <c r="AM15" s="22"/>
      <c r="AN15" s="22"/>
      <c r="AO15" s="53"/>
    </row>
    <row r="16" spans="2:41" x14ac:dyDescent="0.25">
      <c r="B16" s="112"/>
      <c r="C16" s="113"/>
      <c r="D16" s="111"/>
      <c r="E16" s="94"/>
      <c r="F16" s="94"/>
      <c r="G16" s="95"/>
      <c r="H16" s="54"/>
      <c r="I16" s="57"/>
      <c r="J16" s="57"/>
      <c r="K16" s="75" t="s">
        <v>60</v>
      </c>
      <c r="L16" s="57" t="s">
        <v>191</v>
      </c>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5"/>
      <c r="AM16" s="22"/>
      <c r="AN16" s="22"/>
      <c r="AO16" s="53"/>
    </row>
    <row r="17" spans="2:41" x14ac:dyDescent="0.25">
      <c r="B17" s="112"/>
      <c r="C17" s="113"/>
      <c r="D17" s="111"/>
      <c r="E17" s="94"/>
      <c r="F17" s="94"/>
      <c r="G17" s="95"/>
      <c r="H17" s="54"/>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5"/>
      <c r="AM17" s="22"/>
      <c r="AN17" s="22"/>
      <c r="AO17" s="53"/>
    </row>
    <row r="18" spans="2:41" ht="15" customHeight="1" x14ac:dyDescent="0.25">
      <c r="B18" s="112" t="s">
        <v>20</v>
      </c>
      <c r="C18" s="428" t="s">
        <v>151</v>
      </c>
      <c r="D18" s="429"/>
      <c r="E18" s="94"/>
      <c r="F18" s="94"/>
      <c r="G18" s="95"/>
      <c r="H18" s="54"/>
      <c r="I18" s="57"/>
      <c r="J18" s="57"/>
      <c r="K18" s="75" t="s">
        <v>61</v>
      </c>
      <c r="L18" s="397" t="s">
        <v>159</v>
      </c>
      <c r="M18" s="397"/>
      <c r="N18" s="99" t="s">
        <v>62</v>
      </c>
      <c r="O18" s="100" t="s">
        <v>160</v>
      </c>
      <c r="P18" s="99" t="s">
        <v>161</v>
      </c>
      <c r="Q18" s="100" t="s">
        <v>163</v>
      </c>
      <c r="R18" s="403" t="s">
        <v>162</v>
      </c>
      <c r="S18" s="403"/>
      <c r="T18" s="403"/>
      <c r="U18" s="398" t="s">
        <v>164</v>
      </c>
      <c r="V18" s="398"/>
      <c r="W18" s="398"/>
      <c r="X18" s="398"/>
      <c r="Y18" s="398"/>
      <c r="Z18" s="398"/>
      <c r="AA18" s="398"/>
      <c r="AB18" s="398"/>
      <c r="AC18" s="398"/>
      <c r="AD18" s="398"/>
      <c r="AE18" s="398"/>
      <c r="AF18" s="398"/>
      <c r="AG18" s="398"/>
      <c r="AH18" s="398"/>
      <c r="AI18" s="398"/>
      <c r="AJ18" s="398"/>
      <c r="AK18" s="57"/>
      <c r="AL18" s="55"/>
      <c r="AM18" s="22"/>
      <c r="AN18" s="22"/>
      <c r="AO18" s="53"/>
    </row>
    <row r="19" spans="2:41" x14ac:dyDescent="0.25">
      <c r="B19" s="112"/>
      <c r="C19" s="428"/>
      <c r="D19" s="429"/>
      <c r="E19" s="94"/>
      <c r="F19" s="94"/>
      <c r="G19" s="95"/>
      <c r="H19" s="54"/>
      <c r="I19" s="57"/>
      <c r="J19" s="57"/>
      <c r="K19" s="57"/>
      <c r="L19" s="100" t="s">
        <v>63</v>
      </c>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57"/>
      <c r="AL19" s="55"/>
      <c r="AM19" s="22"/>
      <c r="AN19" s="22"/>
      <c r="AO19" s="53"/>
    </row>
    <row r="20" spans="2:41" x14ac:dyDescent="0.25">
      <c r="B20" s="112"/>
      <c r="C20" s="113"/>
      <c r="D20" s="111"/>
      <c r="E20" s="94"/>
      <c r="F20" s="94"/>
      <c r="G20" s="95"/>
      <c r="H20" s="54"/>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5"/>
      <c r="AM20" s="22"/>
      <c r="AN20" s="22"/>
      <c r="AO20" s="53"/>
    </row>
    <row r="21" spans="2:41" ht="20.25" customHeight="1" x14ac:dyDescent="0.25">
      <c r="B21" s="112" t="s">
        <v>21</v>
      </c>
      <c r="C21" s="113" t="s">
        <v>57</v>
      </c>
      <c r="D21" s="111"/>
      <c r="E21" s="94"/>
      <c r="F21" s="94"/>
      <c r="G21" s="95"/>
      <c r="H21" s="54"/>
      <c r="I21" s="58"/>
      <c r="J21" s="59" t="s">
        <v>64</v>
      </c>
      <c r="K21" s="59"/>
      <c r="L21" s="59"/>
      <c r="M21" s="59"/>
      <c r="N21" s="59"/>
      <c r="O21" s="59"/>
      <c r="P21" s="59"/>
      <c r="Q21" s="60"/>
      <c r="R21" s="61"/>
      <c r="S21" s="393"/>
      <c r="T21" s="393"/>
      <c r="U21" s="393"/>
      <c r="V21" s="393"/>
      <c r="W21" s="393"/>
      <c r="X21" s="393"/>
      <c r="Y21" s="393"/>
      <c r="Z21" s="393"/>
      <c r="AA21" s="393"/>
      <c r="AB21" s="393"/>
      <c r="AC21" s="393"/>
      <c r="AD21" s="393"/>
      <c r="AE21" s="393"/>
      <c r="AF21" s="393"/>
      <c r="AG21" s="393"/>
      <c r="AH21" s="393"/>
      <c r="AI21" s="393"/>
      <c r="AJ21" s="393"/>
      <c r="AK21" s="393"/>
      <c r="AL21" s="394"/>
      <c r="AM21" s="22"/>
      <c r="AN21" s="22"/>
      <c r="AO21" s="53"/>
    </row>
    <row r="22" spans="2:41" ht="15" customHeight="1" x14ac:dyDescent="0.25">
      <c r="B22" s="112"/>
      <c r="C22" s="113"/>
      <c r="D22" s="111"/>
      <c r="E22" s="94"/>
      <c r="F22" s="94"/>
      <c r="G22" s="95"/>
      <c r="H22" s="54"/>
      <c r="I22" s="63"/>
      <c r="J22" s="64" t="s">
        <v>65</v>
      </c>
      <c r="K22" s="64"/>
      <c r="L22" s="64"/>
      <c r="M22" s="64"/>
      <c r="N22" s="64"/>
      <c r="O22" s="64"/>
      <c r="P22" s="64"/>
      <c r="Q22" s="65"/>
      <c r="R22" s="66"/>
      <c r="S22" s="399"/>
      <c r="T22" s="399"/>
      <c r="U22" s="399"/>
      <c r="V22" s="399"/>
      <c r="W22" s="399"/>
      <c r="X22" s="399"/>
      <c r="Y22" s="399"/>
      <c r="Z22" s="399"/>
      <c r="AA22" s="399"/>
      <c r="AB22" s="399"/>
      <c r="AC22" s="399"/>
      <c r="AD22" s="399"/>
      <c r="AE22" s="399"/>
      <c r="AF22" s="399"/>
      <c r="AG22" s="399"/>
      <c r="AH22" s="399"/>
      <c r="AI22" s="399"/>
      <c r="AJ22" s="399"/>
      <c r="AK22" s="399"/>
      <c r="AL22" s="400"/>
      <c r="AM22" s="22"/>
      <c r="AN22" s="22"/>
      <c r="AO22" s="53"/>
    </row>
    <row r="23" spans="2:41" ht="15.75" customHeight="1" x14ac:dyDescent="0.25">
      <c r="B23" s="112"/>
      <c r="C23" s="113"/>
      <c r="D23" s="111"/>
      <c r="E23" s="94"/>
      <c r="F23" s="94"/>
      <c r="G23" s="95"/>
      <c r="H23" s="54"/>
      <c r="I23" s="67"/>
      <c r="J23" s="68" t="s">
        <v>66</v>
      </c>
      <c r="K23" s="68"/>
      <c r="L23" s="68"/>
      <c r="M23" s="68"/>
      <c r="N23" s="68"/>
      <c r="O23" s="68"/>
      <c r="P23" s="68"/>
      <c r="Q23" s="69"/>
      <c r="R23" s="62"/>
      <c r="S23" s="401"/>
      <c r="T23" s="401"/>
      <c r="U23" s="401"/>
      <c r="V23" s="401"/>
      <c r="W23" s="401"/>
      <c r="X23" s="401"/>
      <c r="Y23" s="401"/>
      <c r="Z23" s="401"/>
      <c r="AA23" s="401"/>
      <c r="AB23" s="401"/>
      <c r="AC23" s="401"/>
      <c r="AD23" s="401"/>
      <c r="AE23" s="401"/>
      <c r="AF23" s="401"/>
      <c r="AG23" s="401"/>
      <c r="AH23" s="401"/>
      <c r="AI23" s="401"/>
      <c r="AJ23" s="401"/>
      <c r="AK23" s="401"/>
      <c r="AL23" s="402"/>
      <c r="AM23" s="22"/>
      <c r="AN23" s="22"/>
      <c r="AO23" s="53"/>
    </row>
    <row r="24" spans="2:41" ht="18" customHeight="1" x14ac:dyDescent="0.25">
      <c r="B24" s="112"/>
      <c r="C24" s="113"/>
      <c r="D24" s="111"/>
      <c r="E24" s="94"/>
      <c r="F24" s="94"/>
      <c r="G24" s="95"/>
      <c r="H24" s="54"/>
      <c r="I24" s="58"/>
      <c r="J24" s="59" t="s">
        <v>67</v>
      </c>
      <c r="K24" s="59"/>
      <c r="L24" s="59"/>
      <c r="M24" s="59"/>
      <c r="N24" s="59"/>
      <c r="O24" s="59"/>
      <c r="P24" s="59"/>
      <c r="Q24" s="60"/>
      <c r="R24" s="61"/>
      <c r="S24" s="395"/>
      <c r="T24" s="395"/>
      <c r="U24" s="395"/>
      <c r="V24" s="395"/>
      <c r="W24" s="395"/>
      <c r="X24" s="395"/>
      <c r="Y24" s="395"/>
      <c r="Z24" s="395"/>
      <c r="AA24" s="395"/>
      <c r="AB24" s="395"/>
      <c r="AC24" s="395"/>
      <c r="AD24" s="395"/>
      <c r="AE24" s="395"/>
      <c r="AF24" s="395"/>
      <c r="AG24" s="395"/>
      <c r="AH24" s="395"/>
      <c r="AI24" s="395"/>
      <c r="AJ24" s="395"/>
      <c r="AK24" s="395"/>
      <c r="AL24" s="396"/>
      <c r="AM24" s="22"/>
      <c r="AN24" s="22"/>
      <c r="AO24" s="53"/>
    </row>
    <row r="25" spans="2:41" ht="18" customHeight="1" x14ac:dyDescent="0.25">
      <c r="B25" s="112"/>
      <c r="C25" s="113"/>
      <c r="D25" s="111"/>
      <c r="E25" s="94"/>
      <c r="F25" s="94"/>
      <c r="G25" s="95"/>
      <c r="H25" s="54"/>
      <c r="I25" s="58"/>
      <c r="J25" s="59" t="s">
        <v>68</v>
      </c>
      <c r="K25" s="59"/>
      <c r="L25" s="59"/>
      <c r="M25" s="59"/>
      <c r="N25" s="59"/>
      <c r="O25" s="59"/>
      <c r="P25" s="59"/>
      <c r="Q25" s="60"/>
      <c r="R25" s="70"/>
      <c r="S25" s="395"/>
      <c r="T25" s="395"/>
      <c r="U25" s="395"/>
      <c r="V25" s="395"/>
      <c r="W25" s="395"/>
      <c r="X25" s="395"/>
      <c r="Y25" s="395"/>
      <c r="Z25" s="395"/>
      <c r="AA25" s="395"/>
      <c r="AB25" s="395"/>
      <c r="AC25" s="395"/>
      <c r="AD25" s="395"/>
      <c r="AE25" s="395"/>
      <c r="AF25" s="395"/>
      <c r="AG25" s="395"/>
      <c r="AH25" s="395"/>
      <c r="AI25" s="395"/>
      <c r="AJ25" s="395"/>
      <c r="AK25" s="395"/>
      <c r="AL25" s="396"/>
      <c r="AM25" s="22"/>
      <c r="AN25" s="22"/>
      <c r="AO25" s="53"/>
    </row>
    <row r="26" spans="2:41" ht="16.5" customHeight="1" x14ac:dyDescent="0.25">
      <c r="B26" s="114"/>
      <c r="C26" s="113"/>
      <c r="D26" s="111"/>
      <c r="E26" s="94"/>
      <c r="F26" s="94"/>
      <c r="G26" s="95"/>
      <c r="H26" s="54"/>
      <c r="I26" s="63"/>
      <c r="J26" s="64" t="s">
        <v>69</v>
      </c>
      <c r="K26" s="64"/>
      <c r="L26" s="64"/>
      <c r="M26" s="64"/>
      <c r="N26" s="64"/>
      <c r="O26" s="64"/>
      <c r="P26" s="64"/>
      <c r="Q26" s="65"/>
      <c r="R26" s="66"/>
      <c r="S26" s="399"/>
      <c r="T26" s="399"/>
      <c r="U26" s="399"/>
      <c r="V26" s="399"/>
      <c r="W26" s="399"/>
      <c r="X26" s="399"/>
      <c r="Y26" s="399"/>
      <c r="Z26" s="399"/>
      <c r="AA26" s="399"/>
      <c r="AB26" s="399"/>
      <c r="AC26" s="399"/>
      <c r="AD26" s="399"/>
      <c r="AE26" s="399"/>
      <c r="AF26" s="399"/>
      <c r="AG26" s="399"/>
      <c r="AH26" s="399"/>
      <c r="AI26" s="399"/>
      <c r="AJ26" s="399"/>
      <c r="AK26" s="399"/>
      <c r="AL26" s="400"/>
      <c r="AM26" s="22"/>
      <c r="AN26" s="22"/>
      <c r="AO26" s="53"/>
    </row>
    <row r="27" spans="2:41" ht="15" customHeight="1" x14ac:dyDescent="0.25">
      <c r="B27" s="114"/>
      <c r="C27" s="113"/>
      <c r="D27" s="111"/>
      <c r="E27" s="94"/>
      <c r="F27" s="94"/>
      <c r="G27" s="95"/>
      <c r="H27" s="54"/>
      <c r="I27" s="67"/>
      <c r="J27" s="68" t="s">
        <v>70</v>
      </c>
      <c r="K27" s="68"/>
      <c r="L27" s="68"/>
      <c r="M27" s="68"/>
      <c r="N27" s="68"/>
      <c r="O27" s="68"/>
      <c r="P27" s="68"/>
      <c r="Q27" s="69"/>
      <c r="R27" s="62"/>
      <c r="S27" s="401"/>
      <c r="T27" s="401"/>
      <c r="U27" s="401"/>
      <c r="V27" s="401"/>
      <c r="W27" s="401"/>
      <c r="X27" s="401"/>
      <c r="Y27" s="401"/>
      <c r="Z27" s="401"/>
      <c r="AA27" s="401"/>
      <c r="AB27" s="401"/>
      <c r="AC27" s="401"/>
      <c r="AD27" s="401"/>
      <c r="AE27" s="401"/>
      <c r="AF27" s="401"/>
      <c r="AG27" s="401"/>
      <c r="AH27" s="401"/>
      <c r="AI27" s="401"/>
      <c r="AJ27" s="401"/>
      <c r="AK27" s="401"/>
      <c r="AL27" s="402"/>
      <c r="AM27" s="22"/>
      <c r="AN27" s="22"/>
      <c r="AO27" s="53"/>
    </row>
    <row r="28" spans="2:41" ht="14.25" customHeight="1" x14ac:dyDescent="0.25">
      <c r="B28" s="114"/>
      <c r="C28" s="113"/>
      <c r="D28" s="111"/>
      <c r="E28" s="94"/>
      <c r="F28" s="94"/>
      <c r="G28" s="95"/>
      <c r="H28" s="54"/>
      <c r="I28" s="63"/>
      <c r="J28" s="64" t="s">
        <v>71</v>
      </c>
      <c r="K28" s="64"/>
      <c r="L28" s="64"/>
      <c r="M28" s="64"/>
      <c r="N28" s="64"/>
      <c r="O28" s="64"/>
      <c r="P28" s="64"/>
      <c r="Q28" s="65"/>
      <c r="R28" s="66"/>
      <c r="S28" s="399"/>
      <c r="T28" s="399"/>
      <c r="U28" s="399"/>
      <c r="V28" s="399"/>
      <c r="W28" s="399"/>
      <c r="X28" s="399"/>
      <c r="Y28" s="399"/>
      <c r="Z28" s="399"/>
      <c r="AA28" s="399"/>
      <c r="AB28" s="399"/>
      <c r="AC28" s="399"/>
      <c r="AD28" s="399"/>
      <c r="AE28" s="399"/>
      <c r="AF28" s="399"/>
      <c r="AG28" s="399"/>
      <c r="AH28" s="399"/>
      <c r="AI28" s="399"/>
      <c r="AJ28" s="399"/>
      <c r="AK28" s="399"/>
      <c r="AL28" s="400"/>
      <c r="AM28" s="22"/>
      <c r="AN28" s="22"/>
      <c r="AO28" s="53"/>
    </row>
    <row r="29" spans="2:41" ht="14.25" customHeight="1" x14ac:dyDescent="0.25">
      <c r="B29" s="114"/>
      <c r="C29" s="113"/>
      <c r="D29" s="111"/>
      <c r="E29" s="94"/>
      <c r="F29" s="94"/>
      <c r="G29" s="95"/>
      <c r="H29" s="54"/>
      <c r="I29" s="67"/>
      <c r="J29" s="68" t="s">
        <v>72</v>
      </c>
      <c r="K29" s="68"/>
      <c r="L29" s="68"/>
      <c r="M29" s="68"/>
      <c r="N29" s="68"/>
      <c r="O29" s="68"/>
      <c r="P29" s="68"/>
      <c r="Q29" s="69"/>
      <c r="R29" s="62"/>
      <c r="S29" s="401"/>
      <c r="T29" s="401"/>
      <c r="U29" s="401"/>
      <c r="V29" s="401"/>
      <c r="W29" s="401"/>
      <c r="X29" s="401"/>
      <c r="Y29" s="401"/>
      <c r="Z29" s="401"/>
      <c r="AA29" s="401"/>
      <c r="AB29" s="401"/>
      <c r="AC29" s="401"/>
      <c r="AD29" s="401"/>
      <c r="AE29" s="401"/>
      <c r="AF29" s="401"/>
      <c r="AG29" s="401"/>
      <c r="AH29" s="401"/>
      <c r="AI29" s="401"/>
      <c r="AJ29" s="401"/>
      <c r="AK29" s="401"/>
      <c r="AL29" s="402"/>
      <c r="AM29" s="22"/>
      <c r="AN29" s="22"/>
      <c r="AO29" s="53"/>
    </row>
    <row r="30" spans="2:41" ht="18" customHeight="1" x14ac:dyDescent="0.25">
      <c r="B30" s="114"/>
      <c r="C30" s="113"/>
      <c r="D30" s="111"/>
      <c r="E30" s="94"/>
      <c r="F30" s="94"/>
      <c r="G30" s="95"/>
      <c r="H30" s="54"/>
      <c r="I30" s="58"/>
      <c r="J30" s="59" t="s">
        <v>73</v>
      </c>
      <c r="K30" s="59"/>
      <c r="L30" s="59"/>
      <c r="M30" s="59"/>
      <c r="N30" s="59"/>
      <c r="O30" s="59"/>
      <c r="P30" s="59"/>
      <c r="Q30" s="60"/>
      <c r="R30" s="61"/>
      <c r="S30" s="395"/>
      <c r="T30" s="395"/>
      <c r="U30" s="395"/>
      <c r="V30" s="395"/>
      <c r="W30" s="395"/>
      <c r="X30" s="395"/>
      <c r="Y30" s="395"/>
      <c r="Z30" s="395"/>
      <c r="AA30" s="395"/>
      <c r="AB30" s="395"/>
      <c r="AC30" s="395"/>
      <c r="AD30" s="395"/>
      <c r="AE30" s="395"/>
      <c r="AF30" s="395"/>
      <c r="AG30" s="395"/>
      <c r="AH30" s="395"/>
      <c r="AI30" s="395"/>
      <c r="AJ30" s="395"/>
      <c r="AK30" s="395"/>
      <c r="AL30" s="396"/>
      <c r="AM30" s="22"/>
      <c r="AN30" s="22"/>
      <c r="AO30" s="53"/>
    </row>
    <row r="31" spans="2:41" x14ac:dyDescent="0.25">
      <c r="B31" s="114"/>
      <c r="C31" s="113"/>
      <c r="D31" s="111"/>
      <c r="E31" s="94"/>
      <c r="F31" s="94"/>
      <c r="G31" s="95"/>
      <c r="H31" s="54"/>
      <c r="I31" s="63"/>
      <c r="J31" s="64" t="s">
        <v>74</v>
      </c>
      <c r="K31" s="64"/>
      <c r="L31" s="64"/>
      <c r="M31" s="64"/>
      <c r="N31" s="64"/>
      <c r="O31" s="64"/>
      <c r="P31" s="71"/>
      <c r="Q31" s="72"/>
      <c r="R31" s="66"/>
      <c r="S31" s="71" t="s">
        <v>75</v>
      </c>
      <c r="T31" s="71"/>
      <c r="U31" s="71"/>
      <c r="V31" s="71"/>
      <c r="W31" s="71"/>
      <c r="X31" s="71"/>
      <c r="Y31" s="71"/>
      <c r="Z31" s="71"/>
      <c r="AA31" s="71"/>
      <c r="AB31" s="71"/>
      <c r="AC31" s="71"/>
      <c r="AD31" s="71"/>
      <c r="AE31" s="71"/>
      <c r="AF31" s="71"/>
      <c r="AG31" s="71"/>
      <c r="AH31" s="71"/>
      <c r="AI31" s="71"/>
      <c r="AJ31" s="71"/>
      <c r="AK31" s="71"/>
      <c r="AL31" s="73"/>
      <c r="AM31" s="22"/>
      <c r="AN31" s="22"/>
      <c r="AO31" s="53"/>
    </row>
    <row r="32" spans="2:41" x14ac:dyDescent="0.25">
      <c r="B32" s="114"/>
      <c r="C32" s="113"/>
      <c r="D32" s="111"/>
      <c r="E32" s="94"/>
      <c r="F32" s="94"/>
      <c r="G32" s="95"/>
      <c r="H32" s="54"/>
      <c r="I32" s="74"/>
      <c r="J32" s="75" t="s">
        <v>76</v>
      </c>
      <c r="K32" s="75"/>
      <c r="L32" s="75"/>
      <c r="M32" s="75"/>
      <c r="N32" s="75"/>
      <c r="O32" s="75"/>
      <c r="P32" s="57"/>
      <c r="Q32" s="76"/>
      <c r="R32" s="70"/>
      <c r="S32" s="57" t="s">
        <v>77</v>
      </c>
      <c r="T32" s="57"/>
      <c r="U32" s="57"/>
      <c r="V32" s="57"/>
      <c r="W32" s="57"/>
      <c r="X32" s="57"/>
      <c r="Y32" s="57"/>
      <c r="Z32" s="57"/>
      <c r="AA32" s="57"/>
      <c r="AB32" s="57"/>
      <c r="AC32" s="57"/>
      <c r="AD32" s="57"/>
      <c r="AE32" s="57"/>
      <c r="AF32" s="57"/>
      <c r="AG32" s="57"/>
      <c r="AH32" s="57"/>
      <c r="AI32" s="57"/>
      <c r="AJ32" s="57"/>
      <c r="AK32" s="57"/>
      <c r="AL32" s="21"/>
      <c r="AM32" s="22"/>
      <c r="AN32" s="22"/>
      <c r="AO32" s="53"/>
    </row>
    <row r="33" spans="2:41" x14ac:dyDescent="0.25">
      <c r="B33" s="114"/>
      <c r="C33" s="113"/>
      <c r="D33" s="111"/>
      <c r="E33" s="94"/>
      <c r="F33" s="94"/>
      <c r="G33" s="95"/>
      <c r="H33" s="54"/>
      <c r="I33" s="74"/>
      <c r="J33" s="57"/>
      <c r="K33" s="57"/>
      <c r="L33" s="57"/>
      <c r="M33" s="57"/>
      <c r="N33" s="57"/>
      <c r="O33" s="57"/>
      <c r="P33" s="57"/>
      <c r="Q33" s="76"/>
      <c r="R33" s="70"/>
      <c r="S33" s="57" t="s">
        <v>78</v>
      </c>
      <c r="T33" s="57"/>
      <c r="U33" s="57"/>
      <c r="V33" s="57"/>
      <c r="W33" s="57"/>
      <c r="X33" s="57"/>
      <c r="Y33" s="57"/>
      <c r="Z33" s="57"/>
      <c r="AA33" s="57"/>
      <c r="AB33" s="57"/>
      <c r="AC33" s="57"/>
      <c r="AD33" s="57"/>
      <c r="AE33" s="57"/>
      <c r="AF33" s="57"/>
      <c r="AG33" s="57"/>
      <c r="AH33" s="57"/>
      <c r="AI33" s="57"/>
      <c r="AJ33" s="57"/>
      <c r="AK33" s="57"/>
      <c r="AL33" s="21"/>
      <c r="AM33" s="22"/>
      <c r="AN33" s="22"/>
      <c r="AO33" s="53"/>
    </row>
    <row r="34" spans="2:41" x14ac:dyDescent="0.25">
      <c r="B34" s="114"/>
      <c r="C34" s="113"/>
      <c r="D34" s="111"/>
      <c r="E34" s="94"/>
      <c r="F34" s="94"/>
      <c r="G34" s="95"/>
      <c r="H34" s="54"/>
      <c r="I34" s="74"/>
      <c r="J34" s="57"/>
      <c r="K34" s="57"/>
      <c r="L34" s="57"/>
      <c r="M34" s="57"/>
      <c r="N34" s="57"/>
      <c r="O34" s="57"/>
      <c r="P34" s="57"/>
      <c r="Q34" s="76"/>
      <c r="R34" s="70"/>
      <c r="S34" s="57"/>
      <c r="T34" s="57"/>
      <c r="U34" s="57"/>
      <c r="V34" s="57"/>
      <c r="W34" s="57"/>
      <c r="X34" s="57"/>
      <c r="Y34" s="57"/>
      <c r="Z34" s="57"/>
      <c r="AA34" s="57"/>
      <c r="AB34" s="57"/>
      <c r="AC34" s="57"/>
      <c r="AD34" s="57"/>
      <c r="AE34" s="57"/>
      <c r="AF34" s="57"/>
      <c r="AG34" s="57"/>
      <c r="AH34" s="57"/>
      <c r="AI34" s="57"/>
      <c r="AJ34" s="57"/>
      <c r="AK34" s="57"/>
      <c r="AL34" s="21"/>
      <c r="AM34" s="22"/>
      <c r="AN34" s="22"/>
      <c r="AO34" s="53"/>
    </row>
    <row r="35" spans="2:41" x14ac:dyDescent="0.25">
      <c r="B35" s="114"/>
      <c r="C35" s="113"/>
      <c r="D35" s="111"/>
      <c r="E35" s="94"/>
      <c r="F35" s="94"/>
      <c r="G35" s="95"/>
      <c r="H35" s="54"/>
      <c r="I35" s="74"/>
      <c r="J35" s="57"/>
      <c r="K35" s="57"/>
      <c r="L35" s="57"/>
      <c r="M35" s="57"/>
      <c r="N35" s="57"/>
      <c r="O35" s="57"/>
      <c r="P35" s="57"/>
      <c r="Q35" s="76"/>
      <c r="R35" s="70"/>
      <c r="S35" s="57"/>
      <c r="T35" s="77" t="s">
        <v>79</v>
      </c>
      <c r="U35" s="57" t="s">
        <v>80</v>
      </c>
      <c r="V35" s="57"/>
      <c r="W35" s="57"/>
      <c r="X35" s="57"/>
      <c r="Y35" s="57"/>
      <c r="Z35" s="57"/>
      <c r="AA35" s="57"/>
      <c r="AB35" s="57"/>
      <c r="AC35" s="57"/>
      <c r="AD35" s="57"/>
      <c r="AE35" s="57"/>
      <c r="AF35" s="57"/>
      <c r="AG35" s="57"/>
      <c r="AH35" s="57"/>
      <c r="AI35" s="57"/>
      <c r="AJ35" s="57"/>
      <c r="AK35" s="57"/>
      <c r="AL35" s="21"/>
      <c r="AM35" s="22"/>
      <c r="AN35" s="22"/>
      <c r="AO35" s="53"/>
    </row>
    <row r="36" spans="2:41" x14ac:dyDescent="0.25">
      <c r="B36" s="114"/>
      <c r="C36" s="113"/>
      <c r="D36" s="111"/>
      <c r="E36" s="94"/>
      <c r="F36" s="94"/>
      <c r="G36" s="95"/>
      <c r="H36" s="54"/>
      <c r="I36" s="74"/>
      <c r="J36" s="57"/>
      <c r="K36" s="57"/>
      <c r="L36" s="57"/>
      <c r="M36" s="57"/>
      <c r="N36" s="57"/>
      <c r="O36" s="57"/>
      <c r="P36" s="57"/>
      <c r="Q36" s="76"/>
      <c r="R36" s="70"/>
      <c r="S36" s="57"/>
      <c r="T36" s="77"/>
      <c r="U36" s="57" t="s">
        <v>81</v>
      </c>
      <c r="V36" s="57"/>
      <c r="W36" s="57"/>
      <c r="X36" s="57"/>
      <c r="Y36" s="57"/>
      <c r="Z36" s="57"/>
      <c r="AA36" s="57"/>
      <c r="AB36" s="57"/>
      <c r="AC36" s="57"/>
      <c r="AD36" s="57"/>
      <c r="AE36" s="57"/>
      <c r="AF36" s="57"/>
      <c r="AG36" s="57"/>
      <c r="AH36" s="57"/>
      <c r="AI36" s="57"/>
      <c r="AJ36" s="57"/>
      <c r="AK36" s="57"/>
      <c r="AL36" s="21"/>
      <c r="AM36" s="22"/>
      <c r="AN36" s="22"/>
      <c r="AO36" s="53"/>
    </row>
    <row r="37" spans="2:41" x14ac:dyDescent="0.25">
      <c r="B37" s="114"/>
      <c r="C37" s="113"/>
      <c r="D37" s="111"/>
      <c r="E37" s="94"/>
      <c r="F37" s="94"/>
      <c r="G37" s="95"/>
      <c r="H37" s="54"/>
      <c r="I37" s="74"/>
      <c r="J37" s="57"/>
      <c r="K37" s="57"/>
      <c r="L37" s="57"/>
      <c r="M37" s="57"/>
      <c r="N37" s="57"/>
      <c r="O37" s="57"/>
      <c r="P37" s="57"/>
      <c r="Q37" s="76"/>
      <c r="R37" s="70"/>
      <c r="S37" s="57"/>
      <c r="T37" s="77" t="s">
        <v>82</v>
      </c>
      <c r="U37" s="57" t="s">
        <v>83</v>
      </c>
      <c r="V37" s="57"/>
      <c r="W37" s="57"/>
      <c r="X37" s="57"/>
      <c r="Y37" s="57"/>
      <c r="Z37" s="57"/>
      <c r="AA37" s="57"/>
      <c r="AB37" s="57"/>
      <c r="AC37" s="57"/>
      <c r="AD37" s="57"/>
      <c r="AE37" s="57"/>
      <c r="AF37" s="57"/>
      <c r="AG37" s="57"/>
      <c r="AH37" s="57"/>
      <c r="AI37" s="57"/>
      <c r="AJ37" s="57"/>
      <c r="AK37" s="57"/>
      <c r="AL37" s="21"/>
      <c r="AM37" s="22"/>
      <c r="AN37" s="22"/>
      <c r="AO37" s="53"/>
    </row>
    <row r="38" spans="2:41" x14ac:dyDescent="0.25">
      <c r="B38" s="114"/>
      <c r="C38" s="113"/>
      <c r="D38" s="111"/>
      <c r="E38" s="94"/>
      <c r="F38" s="94"/>
      <c r="G38" s="95"/>
      <c r="H38" s="54"/>
      <c r="I38" s="74"/>
      <c r="J38" s="57"/>
      <c r="K38" s="57"/>
      <c r="L38" s="57"/>
      <c r="M38" s="57"/>
      <c r="N38" s="57"/>
      <c r="O38" s="57"/>
      <c r="P38" s="57"/>
      <c r="Q38" s="76"/>
      <c r="R38" s="70"/>
      <c r="S38" s="57"/>
      <c r="T38" s="77"/>
      <c r="U38" s="57" t="s">
        <v>84</v>
      </c>
      <c r="V38" s="57"/>
      <c r="W38" s="57"/>
      <c r="X38" s="57"/>
      <c r="Y38" s="57"/>
      <c r="Z38" s="57"/>
      <c r="AA38" s="57"/>
      <c r="AB38" s="57"/>
      <c r="AC38" s="57"/>
      <c r="AD38" s="57"/>
      <c r="AE38" s="57"/>
      <c r="AF38" s="57"/>
      <c r="AG38" s="57"/>
      <c r="AH38" s="57"/>
      <c r="AI38" s="57"/>
      <c r="AJ38" s="57"/>
      <c r="AK38" s="57"/>
      <c r="AL38" s="21"/>
      <c r="AM38" s="22"/>
      <c r="AN38" s="22"/>
      <c r="AO38" s="53"/>
    </row>
    <row r="39" spans="2:41" x14ac:dyDescent="0.25">
      <c r="B39" s="114"/>
      <c r="C39" s="113"/>
      <c r="D39" s="111"/>
      <c r="E39" s="94"/>
      <c r="F39" s="94"/>
      <c r="G39" s="95"/>
      <c r="H39" s="54"/>
      <c r="I39" s="74"/>
      <c r="J39" s="54"/>
      <c r="K39" s="54"/>
      <c r="L39" s="57"/>
      <c r="M39" s="57"/>
      <c r="N39" s="57"/>
      <c r="O39" s="57"/>
      <c r="P39" s="57"/>
      <c r="Q39" s="76"/>
      <c r="R39" s="70"/>
      <c r="S39" s="57"/>
      <c r="T39" s="57"/>
      <c r="U39" s="77" t="s">
        <v>85</v>
      </c>
      <c r="V39" s="57" t="s">
        <v>86</v>
      </c>
      <c r="W39" s="57"/>
      <c r="X39" s="57"/>
      <c r="Y39" s="57"/>
      <c r="Z39" s="57"/>
      <c r="AA39" s="57"/>
      <c r="AB39" s="57"/>
      <c r="AC39" s="57"/>
      <c r="AD39" s="57"/>
      <c r="AE39" s="57"/>
      <c r="AF39" s="57"/>
      <c r="AG39" s="57"/>
      <c r="AH39" s="57"/>
      <c r="AI39" s="57"/>
      <c r="AJ39" s="57"/>
      <c r="AK39" s="57"/>
      <c r="AL39" s="21"/>
      <c r="AM39" s="22"/>
      <c r="AN39" s="22"/>
      <c r="AO39" s="53"/>
    </row>
    <row r="40" spans="2:41" x14ac:dyDescent="0.25">
      <c r="B40" s="114"/>
      <c r="C40" s="113"/>
      <c r="D40" s="111"/>
      <c r="E40" s="94"/>
      <c r="F40" s="94"/>
      <c r="G40" s="95"/>
      <c r="H40" s="54"/>
      <c r="I40" s="74"/>
      <c r="J40" s="57"/>
      <c r="K40" s="57"/>
      <c r="L40" s="57"/>
      <c r="M40" s="57"/>
      <c r="N40" s="57"/>
      <c r="O40" s="57"/>
      <c r="P40" s="57"/>
      <c r="Q40" s="76"/>
      <c r="R40" s="70"/>
      <c r="S40" s="57"/>
      <c r="T40" s="57"/>
      <c r="U40" s="77" t="s">
        <v>87</v>
      </c>
      <c r="V40" s="57" t="s">
        <v>88</v>
      </c>
      <c r="W40" s="57"/>
      <c r="X40" s="57"/>
      <c r="Y40" s="57"/>
      <c r="Z40" s="57"/>
      <c r="AA40" s="57"/>
      <c r="AB40" s="57"/>
      <c r="AC40" s="57"/>
      <c r="AD40" s="57"/>
      <c r="AE40" s="57"/>
      <c r="AF40" s="57"/>
      <c r="AG40" s="57"/>
      <c r="AH40" s="57"/>
      <c r="AI40" s="57"/>
      <c r="AJ40" s="57"/>
      <c r="AK40" s="57"/>
      <c r="AL40" s="21"/>
      <c r="AM40" s="22"/>
      <c r="AN40" s="22"/>
      <c r="AO40" s="53"/>
    </row>
    <row r="41" spans="2:41" x14ac:dyDescent="0.25">
      <c r="B41" s="114"/>
      <c r="C41" s="113"/>
      <c r="D41" s="111"/>
      <c r="E41" s="94"/>
      <c r="F41" s="94"/>
      <c r="G41" s="95"/>
      <c r="H41" s="54"/>
      <c r="I41" s="74"/>
      <c r="J41" s="57"/>
      <c r="K41" s="57"/>
      <c r="L41" s="57"/>
      <c r="M41" s="57"/>
      <c r="N41" s="57"/>
      <c r="O41" s="57"/>
      <c r="P41" s="57"/>
      <c r="Q41" s="76"/>
      <c r="R41" s="70"/>
      <c r="S41" s="57"/>
      <c r="T41" s="57"/>
      <c r="U41" s="77"/>
      <c r="V41" s="57" t="s">
        <v>89</v>
      </c>
      <c r="W41" s="57"/>
      <c r="X41" s="57"/>
      <c r="Y41" s="57"/>
      <c r="Z41" s="57"/>
      <c r="AA41" s="57"/>
      <c r="AB41" s="57"/>
      <c r="AC41" s="57"/>
      <c r="AD41" s="57"/>
      <c r="AE41" s="57"/>
      <c r="AF41" s="57"/>
      <c r="AG41" s="57"/>
      <c r="AH41" s="57"/>
      <c r="AI41" s="57"/>
      <c r="AJ41" s="57"/>
      <c r="AK41" s="57"/>
      <c r="AL41" s="21"/>
      <c r="AM41" s="22"/>
      <c r="AN41" s="22"/>
      <c r="AO41" s="53"/>
    </row>
    <row r="42" spans="2:41" x14ac:dyDescent="0.25">
      <c r="B42" s="114"/>
      <c r="C42" s="113"/>
      <c r="D42" s="111"/>
      <c r="E42" s="94"/>
      <c r="F42" s="94"/>
      <c r="G42" s="95"/>
      <c r="H42" s="54"/>
      <c r="I42" s="74"/>
      <c r="J42" s="75"/>
      <c r="K42" s="75"/>
      <c r="L42" s="75"/>
      <c r="M42" s="75"/>
      <c r="N42" s="75"/>
      <c r="O42" s="75"/>
      <c r="P42" s="57"/>
      <c r="Q42" s="76"/>
      <c r="R42" s="62"/>
      <c r="S42" s="78"/>
      <c r="T42" s="79"/>
      <c r="U42" s="79"/>
      <c r="V42" s="79" t="s">
        <v>90</v>
      </c>
      <c r="W42" s="79"/>
      <c r="X42" s="79"/>
      <c r="Y42" s="79"/>
      <c r="Z42" s="79"/>
      <c r="AA42" s="79"/>
      <c r="AB42" s="79"/>
      <c r="AC42" s="79"/>
      <c r="AD42" s="79"/>
      <c r="AE42" s="79"/>
      <c r="AF42" s="79"/>
      <c r="AG42" s="79"/>
      <c r="AH42" s="79"/>
      <c r="AI42" s="79"/>
      <c r="AJ42" s="79"/>
      <c r="AK42" s="79"/>
      <c r="AL42" s="80"/>
      <c r="AM42" s="22"/>
      <c r="AN42" s="22"/>
      <c r="AO42" s="53"/>
    </row>
    <row r="43" spans="2:41" x14ac:dyDescent="0.25">
      <c r="B43" s="114"/>
      <c r="C43" s="113"/>
      <c r="D43" s="111"/>
      <c r="E43" s="94"/>
      <c r="F43" s="94"/>
      <c r="G43" s="95"/>
      <c r="H43" s="54"/>
      <c r="I43" s="63"/>
      <c r="J43" s="64" t="s">
        <v>91</v>
      </c>
      <c r="K43" s="81"/>
      <c r="L43" s="64"/>
      <c r="M43" s="64"/>
      <c r="N43" s="64"/>
      <c r="O43" s="64"/>
      <c r="P43" s="71"/>
      <c r="Q43" s="72"/>
      <c r="R43" s="70"/>
      <c r="S43" s="57" t="s">
        <v>92</v>
      </c>
      <c r="T43" s="57"/>
      <c r="U43" s="57"/>
      <c r="V43" s="57"/>
      <c r="W43" s="57"/>
      <c r="X43" s="57"/>
      <c r="Y43" s="57"/>
      <c r="Z43" s="57"/>
      <c r="AA43" s="57"/>
      <c r="AB43" s="57"/>
      <c r="AC43" s="57"/>
      <c r="AD43" s="57"/>
      <c r="AE43" s="57"/>
      <c r="AF43" s="57"/>
      <c r="AG43" s="57"/>
      <c r="AH43" s="57"/>
      <c r="AI43" s="57"/>
      <c r="AJ43" s="57"/>
      <c r="AK43" s="57"/>
      <c r="AL43" s="21"/>
      <c r="AM43" s="22"/>
      <c r="AN43" s="22"/>
      <c r="AO43" s="53"/>
    </row>
    <row r="44" spans="2:41" ht="12.75" customHeight="1" x14ac:dyDescent="0.25">
      <c r="B44" s="114"/>
      <c r="C44" s="113"/>
      <c r="D44" s="111"/>
      <c r="E44" s="94"/>
      <c r="F44" s="94"/>
      <c r="G44" s="95"/>
      <c r="H44" s="54"/>
      <c r="I44" s="74"/>
      <c r="J44" s="75" t="s">
        <v>93</v>
      </c>
      <c r="K44" s="54"/>
      <c r="L44" s="75"/>
      <c r="M44" s="75"/>
      <c r="N44" s="75"/>
      <c r="O44" s="75"/>
      <c r="P44" s="57"/>
      <c r="Q44" s="76"/>
      <c r="R44" s="70"/>
      <c r="S44" s="57"/>
      <c r="T44" s="57"/>
      <c r="U44" s="57"/>
      <c r="V44" s="57"/>
      <c r="W44" s="57"/>
      <c r="X44" s="57"/>
      <c r="Y44" s="57"/>
      <c r="Z44" s="57"/>
      <c r="AA44" s="57"/>
      <c r="AB44" s="57"/>
      <c r="AC44" s="57"/>
      <c r="AD44" s="57"/>
      <c r="AE44" s="57"/>
      <c r="AF44" s="57"/>
      <c r="AG44" s="57"/>
      <c r="AH44" s="57"/>
      <c r="AI44" s="57"/>
      <c r="AJ44" s="57"/>
      <c r="AK44" s="57"/>
      <c r="AL44" s="21"/>
      <c r="AM44" s="22"/>
      <c r="AN44" s="22"/>
      <c r="AO44" s="53"/>
    </row>
    <row r="45" spans="2:41" x14ac:dyDescent="0.25">
      <c r="B45" s="114"/>
      <c r="C45" s="113"/>
      <c r="D45" s="111"/>
      <c r="E45" s="94"/>
      <c r="F45" s="94"/>
      <c r="G45" s="95"/>
      <c r="H45" s="54"/>
      <c r="I45" s="74"/>
      <c r="J45" s="54"/>
      <c r="K45" s="75"/>
      <c r="L45" s="57"/>
      <c r="M45" s="57"/>
      <c r="N45" s="57"/>
      <c r="O45" s="57"/>
      <c r="P45" s="57"/>
      <c r="Q45" s="76"/>
      <c r="R45" s="70"/>
      <c r="S45" s="54"/>
      <c r="T45" s="57" t="s">
        <v>79</v>
      </c>
      <c r="U45" s="57" t="s">
        <v>94</v>
      </c>
      <c r="V45" s="57"/>
      <c r="W45" s="57"/>
      <c r="X45" s="57"/>
      <c r="Y45" s="57"/>
      <c r="Z45" s="57"/>
      <c r="AA45" s="57"/>
      <c r="AB45" s="57"/>
      <c r="AC45" s="57"/>
      <c r="AD45" s="57"/>
      <c r="AE45" s="57"/>
      <c r="AF45" s="57"/>
      <c r="AG45" s="57"/>
      <c r="AH45" s="57"/>
      <c r="AI45" s="57"/>
      <c r="AJ45" s="57"/>
      <c r="AK45" s="57"/>
      <c r="AL45" s="21"/>
      <c r="AM45" s="22"/>
      <c r="AN45" s="22"/>
      <c r="AO45" s="53"/>
    </row>
    <row r="46" spans="2:41" x14ac:dyDescent="0.25">
      <c r="B46" s="114"/>
      <c r="C46" s="113"/>
      <c r="D46" s="111"/>
      <c r="E46" s="94"/>
      <c r="F46" s="94"/>
      <c r="G46" s="95"/>
      <c r="H46" s="54"/>
      <c r="I46" s="74"/>
      <c r="J46" s="75"/>
      <c r="K46" s="75"/>
      <c r="L46" s="57"/>
      <c r="M46" s="57"/>
      <c r="N46" s="57"/>
      <c r="O46" s="57"/>
      <c r="P46" s="57"/>
      <c r="Q46" s="76"/>
      <c r="R46" s="70"/>
      <c r="S46" s="54"/>
      <c r="T46" s="57"/>
      <c r="U46" s="57" t="s">
        <v>95</v>
      </c>
      <c r="V46" s="57"/>
      <c r="W46" s="57"/>
      <c r="X46" s="57"/>
      <c r="Y46" s="57"/>
      <c r="Z46" s="57"/>
      <c r="AA46" s="57"/>
      <c r="AB46" s="57"/>
      <c r="AC46" s="57"/>
      <c r="AD46" s="57"/>
      <c r="AE46" s="57"/>
      <c r="AF46" s="57"/>
      <c r="AG46" s="57"/>
      <c r="AH46" s="57"/>
      <c r="AI46" s="57"/>
      <c r="AJ46" s="57"/>
      <c r="AK46" s="57"/>
      <c r="AL46" s="21"/>
      <c r="AM46" s="22"/>
      <c r="AN46" s="22"/>
      <c r="AO46" s="53"/>
    </row>
    <row r="47" spans="2:41" x14ac:dyDescent="0.25">
      <c r="B47" s="114"/>
      <c r="C47" s="113"/>
      <c r="D47" s="111"/>
      <c r="E47" s="94"/>
      <c r="F47" s="94"/>
      <c r="G47" s="95"/>
      <c r="H47" s="54"/>
      <c r="I47" s="74"/>
      <c r="J47" s="75"/>
      <c r="K47" s="75"/>
      <c r="L47" s="57"/>
      <c r="M47" s="57"/>
      <c r="N47" s="57"/>
      <c r="O47" s="57"/>
      <c r="P47" s="57"/>
      <c r="Q47" s="76"/>
      <c r="R47" s="70"/>
      <c r="S47" s="54"/>
      <c r="T47" s="57"/>
      <c r="U47" s="57" t="s">
        <v>96</v>
      </c>
      <c r="V47" s="57"/>
      <c r="W47" s="57"/>
      <c r="X47" s="57"/>
      <c r="Y47" s="57"/>
      <c r="Z47" s="57"/>
      <c r="AA47" s="57"/>
      <c r="AB47" s="57"/>
      <c r="AC47" s="57"/>
      <c r="AD47" s="57"/>
      <c r="AE47" s="57"/>
      <c r="AF47" s="57"/>
      <c r="AG47" s="57"/>
      <c r="AH47" s="57"/>
      <c r="AI47" s="57"/>
      <c r="AJ47" s="57"/>
      <c r="AK47" s="57"/>
      <c r="AL47" s="21"/>
      <c r="AM47" s="22"/>
      <c r="AN47" s="22"/>
      <c r="AO47" s="53"/>
    </row>
    <row r="48" spans="2:41" x14ac:dyDescent="0.25">
      <c r="B48" s="114"/>
      <c r="C48" s="113"/>
      <c r="D48" s="111"/>
      <c r="E48" s="94"/>
      <c r="F48" s="94"/>
      <c r="G48" s="95"/>
      <c r="H48" s="54"/>
      <c r="I48" s="74"/>
      <c r="J48" s="54"/>
      <c r="K48" s="57"/>
      <c r="L48" s="57"/>
      <c r="M48" s="57"/>
      <c r="N48" s="57"/>
      <c r="O48" s="57"/>
      <c r="P48" s="57"/>
      <c r="Q48" s="76"/>
      <c r="R48" s="70"/>
      <c r="S48" s="54"/>
      <c r="T48" s="57" t="s">
        <v>97</v>
      </c>
      <c r="U48" s="57" t="s">
        <v>98</v>
      </c>
      <c r="V48" s="57"/>
      <c r="W48" s="57"/>
      <c r="X48" s="57"/>
      <c r="Y48" s="57"/>
      <c r="Z48" s="57"/>
      <c r="AA48" s="57"/>
      <c r="AB48" s="57"/>
      <c r="AC48" s="57"/>
      <c r="AD48" s="57"/>
      <c r="AE48" s="57"/>
      <c r="AF48" s="57"/>
      <c r="AG48" s="57"/>
      <c r="AH48" s="57"/>
      <c r="AI48" s="57"/>
      <c r="AJ48" s="57"/>
      <c r="AK48" s="57"/>
      <c r="AL48" s="21"/>
      <c r="AM48" s="22"/>
      <c r="AN48" s="22"/>
      <c r="AO48" s="53"/>
    </row>
    <row r="49" spans="2:41" x14ac:dyDescent="0.25">
      <c r="B49" s="114"/>
      <c r="C49" s="113"/>
      <c r="D49" s="111"/>
      <c r="E49" s="94"/>
      <c r="F49" s="94"/>
      <c r="G49" s="95"/>
      <c r="H49" s="54"/>
      <c r="I49" s="74"/>
      <c r="J49" s="54"/>
      <c r="K49" s="57"/>
      <c r="L49" s="57"/>
      <c r="M49" s="57"/>
      <c r="N49" s="57"/>
      <c r="O49" s="57"/>
      <c r="P49" s="57"/>
      <c r="Q49" s="76"/>
      <c r="R49" s="70"/>
      <c r="S49" s="54"/>
      <c r="T49" s="57"/>
      <c r="U49" s="57" t="s">
        <v>99</v>
      </c>
      <c r="V49" s="57"/>
      <c r="W49" s="57"/>
      <c r="X49" s="57"/>
      <c r="Y49" s="57"/>
      <c r="Z49" s="57"/>
      <c r="AA49" s="57"/>
      <c r="AB49" s="57"/>
      <c r="AC49" s="57"/>
      <c r="AD49" s="57"/>
      <c r="AE49" s="57"/>
      <c r="AF49" s="57"/>
      <c r="AG49" s="57"/>
      <c r="AH49" s="57"/>
      <c r="AI49" s="57"/>
      <c r="AJ49" s="57"/>
      <c r="AK49" s="57"/>
      <c r="AL49" s="21"/>
      <c r="AM49" s="22"/>
      <c r="AN49" s="22"/>
      <c r="AO49" s="53"/>
    </row>
    <row r="50" spans="2:41" x14ac:dyDescent="0.25">
      <c r="B50" s="114"/>
      <c r="C50" s="113"/>
      <c r="D50" s="111"/>
      <c r="E50" s="94"/>
      <c r="F50" s="94"/>
      <c r="G50" s="95"/>
      <c r="H50" s="54"/>
      <c r="I50" s="74"/>
      <c r="J50" s="54"/>
      <c r="K50" s="57"/>
      <c r="L50" s="57"/>
      <c r="M50" s="57"/>
      <c r="N50" s="57"/>
      <c r="O50" s="57"/>
      <c r="P50" s="57"/>
      <c r="Q50" s="76"/>
      <c r="R50" s="70"/>
      <c r="S50" s="54"/>
      <c r="T50" s="57" t="s">
        <v>100</v>
      </c>
      <c r="U50" s="57" t="s">
        <v>101</v>
      </c>
      <c r="V50" s="57"/>
      <c r="W50" s="57"/>
      <c r="X50" s="57"/>
      <c r="Y50" s="57"/>
      <c r="Z50" s="57"/>
      <c r="AA50" s="57"/>
      <c r="AB50" s="57"/>
      <c r="AC50" s="57"/>
      <c r="AD50" s="57"/>
      <c r="AE50" s="57"/>
      <c r="AF50" s="57"/>
      <c r="AG50" s="57"/>
      <c r="AH50" s="57"/>
      <c r="AI50" s="57"/>
      <c r="AJ50" s="57"/>
      <c r="AK50" s="57"/>
      <c r="AL50" s="21"/>
      <c r="AM50" s="22"/>
      <c r="AN50" s="22"/>
      <c r="AO50" s="53"/>
    </row>
    <row r="51" spans="2:41" x14ac:dyDescent="0.25">
      <c r="B51" s="114"/>
      <c r="C51" s="113"/>
      <c r="D51" s="111"/>
      <c r="E51" s="94"/>
      <c r="F51" s="94"/>
      <c r="G51" s="95"/>
      <c r="H51" s="54"/>
      <c r="I51" s="74"/>
      <c r="J51" s="54"/>
      <c r="K51" s="57"/>
      <c r="L51" s="57"/>
      <c r="M51" s="57"/>
      <c r="N51" s="57"/>
      <c r="O51" s="57"/>
      <c r="P51" s="57"/>
      <c r="Q51" s="76"/>
      <c r="R51" s="70"/>
      <c r="S51" s="54"/>
      <c r="T51" s="57"/>
      <c r="U51" s="57" t="s">
        <v>102</v>
      </c>
      <c r="V51" s="57"/>
      <c r="W51" s="57"/>
      <c r="X51" s="57"/>
      <c r="Y51" s="57"/>
      <c r="Z51" s="57"/>
      <c r="AA51" s="57"/>
      <c r="AB51" s="57"/>
      <c r="AC51" s="57"/>
      <c r="AD51" s="57"/>
      <c r="AE51" s="57"/>
      <c r="AF51" s="57"/>
      <c r="AG51" s="57"/>
      <c r="AH51" s="57"/>
      <c r="AI51" s="57"/>
      <c r="AJ51" s="57"/>
      <c r="AK51" s="57"/>
      <c r="AL51" s="21"/>
      <c r="AM51" s="22"/>
      <c r="AN51" s="22"/>
      <c r="AO51" s="53"/>
    </row>
    <row r="52" spans="2:41" x14ac:dyDescent="0.25">
      <c r="B52" s="114"/>
      <c r="C52" s="113"/>
      <c r="D52" s="111"/>
      <c r="E52" s="94"/>
      <c r="F52" s="94"/>
      <c r="G52" s="95"/>
      <c r="H52" s="54"/>
      <c r="I52" s="74"/>
      <c r="J52" s="54"/>
      <c r="K52" s="57"/>
      <c r="L52" s="57"/>
      <c r="M52" s="57"/>
      <c r="N52" s="57"/>
      <c r="O52" s="57"/>
      <c r="P52" s="57"/>
      <c r="Q52" s="76"/>
      <c r="R52" s="70"/>
      <c r="S52" s="54"/>
      <c r="T52" s="57"/>
      <c r="U52" s="57" t="s">
        <v>103</v>
      </c>
      <c r="V52" s="57"/>
      <c r="W52" s="57"/>
      <c r="X52" s="57"/>
      <c r="Y52" s="57"/>
      <c r="Z52" s="57"/>
      <c r="AA52" s="57"/>
      <c r="AB52" s="57"/>
      <c r="AC52" s="57"/>
      <c r="AD52" s="57"/>
      <c r="AE52" s="57"/>
      <c r="AF52" s="57"/>
      <c r="AG52" s="57"/>
      <c r="AH52" s="57"/>
      <c r="AI52" s="57"/>
      <c r="AJ52" s="57"/>
      <c r="AK52" s="57"/>
      <c r="AL52" s="21"/>
      <c r="AM52" s="22"/>
      <c r="AN52" s="22"/>
      <c r="AO52" s="53"/>
    </row>
    <row r="53" spans="2:41" x14ac:dyDescent="0.25">
      <c r="B53" s="114"/>
      <c r="C53" s="113"/>
      <c r="D53" s="111"/>
      <c r="E53" s="94"/>
      <c r="F53" s="94"/>
      <c r="G53" s="95"/>
      <c r="H53" s="54"/>
      <c r="I53" s="74"/>
      <c r="J53" s="54"/>
      <c r="K53" s="57"/>
      <c r="L53" s="57"/>
      <c r="M53" s="57"/>
      <c r="N53" s="57"/>
      <c r="O53" s="57"/>
      <c r="P53" s="57"/>
      <c r="Q53" s="76"/>
      <c r="R53" s="70"/>
      <c r="S53" s="54"/>
      <c r="T53" s="57" t="s">
        <v>104</v>
      </c>
      <c r="U53" s="57" t="s">
        <v>105</v>
      </c>
      <c r="V53" s="57"/>
      <c r="W53" s="57"/>
      <c r="X53" s="57"/>
      <c r="Y53" s="57"/>
      <c r="Z53" s="57"/>
      <c r="AA53" s="57"/>
      <c r="AB53" s="57"/>
      <c r="AC53" s="57"/>
      <c r="AD53" s="57"/>
      <c r="AE53" s="57"/>
      <c r="AF53" s="57"/>
      <c r="AG53" s="57"/>
      <c r="AH53" s="57"/>
      <c r="AI53" s="57"/>
      <c r="AJ53" s="57"/>
      <c r="AK53" s="57"/>
      <c r="AL53" s="21"/>
      <c r="AM53" s="22"/>
      <c r="AN53" s="22"/>
      <c r="AO53" s="53"/>
    </row>
    <row r="54" spans="2:41" x14ac:dyDescent="0.25">
      <c r="B54" s="114"/>
      <c r="C54" s="113"/>
      <c r="D54" s="111"/>
      <c r="E54" s="94"/>
      <c r="F54" s="94"/>
      <c r="G54" s="95"/>
      <c r="H54" s="54"/>
      <c r="I54" s="74"/>
      <c r="J54" s="54"/>
      <c r="K54" s="57"/>
      <c r="L54" s="57"/>
      <c r="M54" s="57"/>
      <c r="N54" s="57"/>
      <c r="O54" s="57"/>
      <c r="P54" s="57"/>
      <c r="Q54" s="76"/>
      <c r="R54" s="70"/>
      <c r="S54" s="54"/>
      <c r="T54" s="57" t="s">
        <v>106</v>
      </c>
      <c r="U54" s="57" t="s">
        <v>107</v>
      </c>
      <c r="V54" s="57"/>
      <c r="W54" s="57"/>
      <c r="X54" s="57"/>
      <c r="Y54" s="57"/>
      <c r="Z54" s="57"/>
      <c r="AA54" s="57"/>
      <c r="AB54" s="57"/>
      <c r="AC54" s="57"/>
      <c r="AD54" s="57"/>
      <c r="AE54" s="57"/>
      <c r="AF54" s="57"/>
      <c r="AG54" s="57"/>
      <c r="AH54" s="57"/>
      <c r="AI54" s="57"/>
      <c r="AJ54" s="57"/>
      <c r="AK54" s="57"/>
      <c r="AL54" s="21"/>
      <c r="AM54" s="22"/>
      <c r="AN54" s="22"/>
      <c r="AO54" s="53"/>
    </row>
    <row r="55" spans="2:41" x14ac:dyDescent="0.25">
      <c r="B55" s="114"/>
      <c r="C55" s="113"/>
      <c r="D55" s="111"/>
      <c r="E55" s="94"/>
      <c r="F55" s="94"/>
      <c r="G55" s="95"/>
      <c r="H55" s="54"/>
      <c r="I55" s="62"/>
      <c r="J55" s="79"/>
      <c r="K55" s="79"/>
      <c r="L55" s="79"/>
      <c r="M55" s="79"/>
      <c r="N55" s="79"/>
      <c r="O55" s="79"/>
      <c r="P55" s="79"/>
      <c r="Q55" s="82"/>
      <c r="R55" s="62"/>
      <c r="S55" s="79"/>
      <c r="T55" s="79"/>
      <c r="U55" s="79" t="s">
        <v>108</v>
      </c>
      <c r="V55" s="79"/>
      <c r="W55" s="79"/>
      <c r="X55" s="79"/>
      <c r="Y55" s="79"/>
      <c r="Z55" s="79"/>
      <c r="AA55" s="79"/>
      <c r="AB55" s="79"/>
      <c r="AC55" s="79"/>
      <c r="AD55" s="79"/>
      <c r="AE55" s="79"/>
      <c r="AF55" s="79"/>
      <c r="AG55" s="79"/>
      <c r="AH55" s="79"/>
      <c r="AI55" s="79"/>
      <c r="AJ55" s="79"/>
      <c r="AK55" s="79"/>
      <c r="AL55" s="80"/>
      <c r="AM55" s="22"/>
      <c r="AN55" s="22"/>
      <c r="AO55" s="53"/>
    </row>
    <row r="56" spans="2:41" ht="10.5" customHeight="1" x14ac:dyDescent="0.25">
      <c r="B56" s="114"/>
      <c r="C56" s="113"/>
      <c r="D56" s="111"/>
      <c r="E56" s="94"/>
      <c r="F56" s="94"/>
      <c r="G56" s="95"/>
      <c r="H56" s="22"/>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22"/>
      <c r="AN56" s="22"/>
      <c r="AO56" s="53"/>
    </row>
    <row r="57" spans="2:41" x14ac:dyDescent="0.25">
      <c r="B57" s="114"/>
      <c r="C57" s="113"/>
      <c r="D57" s="111"/>
      <c r="E57" s="94"/>
      <c r="F57" s="94"/>
      <c r="G57" s="95"/>
      <c r="H57" s="22"/>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22"/>
      <c r="AN57" s="22"/>
      <c r="AO57" s="53"/>
    </row>
    <row r="58" spans="2:41" ht="15.75" customHeight="1" x14ac:dyDescent="0.25">
      <c r="B58" s="114"/>
      <c r="C58" s="113"/>
      <c r="D58" s="111"/>
      <c r="E58" s="94"/>
      <c r="F58" s="94"/>
      <c r="G58" s="95"/>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53"/>
    </row>
    <row r="59" spans="2:41" x14ac:dyDescent="0.25">
      <c r="B59" s="114"/>
      <c r="C59" s="113"/>
      <c r="D59" s="111"/>
      <c r="E59" s="94"/>
      <c r="F59" s="94"/>
      <c r="G59" s="95"/>
      <c r="H59" s="22"/>
      <c r="I59" s="22"/>
      <c r="J59" s="22"/>
      <c r="K59" s="104" t="s">
        <v>109</v>
      </c>
      <c r="L59" s="57" t="s">
        <v>110</v>
      </c>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53"/>
    </row>
    <row r="60" spans="2:41" x14ac:dyDescent="0.25">
      <c r="B60" s="114"/>
      <c r="C60" s="113"/>
      <c r="D60" s="111"/>
      <c r="E60" s="94"/>
      <c r="F60" s="94"/>
      <c r="G60" s="95"/>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53"/>
    </row>
    <row r="61" spans="2:41" ht="18.75" x14ac:dyDescent="0.25">
      <c r="B61" s="109" t="s">
        <v>153</v>
      </c>
      <c r="C61" s="432" t="s">
        <v>152</v>
      </c>
      <c r="D61" s="433"/>
      <c r="E61" s="94"/>
      <c r="F61" s="94"/>
      <c r="G61" s="95"/>
      <c r="H61" s="22"/>
      <c r="I61" s="22"/>
      <c r="J61" s="22"/>
      <c r="K61" s="103">
        <v>3.1</v>
      </c>
      <c r="L61" s="54" t="s">
        <v>112</v>
      </c>
      <c r="M61" s="22"/>
      <c r="N61" s="22"/>
      <c r="O61" s="22"/>
      <c r="P61" s="406"/>
      <c r="Q61" s="406"/>
      <c r="R61" s="406"/>
      <c r="S61" s="406"/>
      <c r="T61" s="406"/>
      <c r="U61" s="22" t="s">
        <v>113</v>
      </c>
      <c r="V61" s="22"/>
      <c r="W61" s="22"/>
      <c r="X61" s="22"/>
      <c r="Y61" s="22"/>
      <c r="Z61" s="22"/>
      <c r="AA61" s="22"/>
      <c r="AB61" s="22"/>
      <c r="AC61" s="22"/>
      <c r="AD61" s="22"/>
      <c r="AE61" s="22"/>
      <c r="AF61" s="22"/>
      <c r="AG61" s="22"/>
      <c r="AH61" s="22"/>
      <c r="AI61" s="22"/>
      <c r="AJ61" s="22"/>
      <c r="AK61" s="22"/>
      <c r="AL61" s="22"/>
      <c r="AM61" s="22"/>
      <c r="AN61" s="22"/>
      <c r="AO61" s="53"/>
    </row>
    <row r="62" spans="2:41" ht="14.25" customHeight="1" x14ac:dyDescent="0.25">
      <c r="B62" s="114"/>
      <c r="C62" s="432"/>
      <c r="D62" s="433"/>
      <c r="E62" s="94"/>
      <c r="F62" s="94"/>
      <c r="G62" s="95"/>
      <c r="H62" s="22"/>
      <c r="I62" s="22"/>
      <c r="J62" s="22"/>
      <c r="K62" s="102"/>
      <c r="L62" s="54" t="s">
        <v>114</v>
      </c>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22"/>
      <c r="AN62" s="22"/>
      <c r="AO62" s="53"/>
    </row>
    <row r="63" spans="2:41" ht="14.25" customHeight="1" x14ac:dyDescent="0.25">
      <c r="B63" s="114"/>
      <c r="C63" s="115" t="s">
        <v>166</v>
      </c>
      <c r="D63" s="111"/>
      <c r="E63" s="94"/>
      <c r="F63" s="94"/>
      <c r="G63" s="95"/>
      <c r="H63" s="22"/>
      <c r="I63" s="22"/>
      <c r="J63" s="22"/>
      <c r="K63" s="102"/>
      <c r="L63" s="54" t="s">
        <v>115</v>
      </c>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22"/>
      <c r="AN63" s="22"/>
      <c r="AO63" s="53"/>
    </row>
    <row r="64" spans="2:41" ht="18.75" x14ac:dyDescent="0.25">
      <c r="B64" s="114"/>
      <c r="C64" s="115" t="s">
        <v>167</v>
      </c>
      <c r="D64" s="111"/>
      <c r="E64" s="94"/>
      <c r="F64" s="94"/>
      <c r="G64" s="95"/>
      <c r="H64" s="22"/>
      <c r="I64" s="22"/>
      <c r="J64" s="22"/>
      <c r="K64" s="103">
        <v>3.2</v>
      </c>
      <c r="L64" s="54" t="s">
        <v>112</v>
      </c>
      <c r="M64" s="22"/>
      <c r="N64" s="22"/>
      <c r="O64" s="22"/>
      <c r="P64" s="406"/>
      <c r="Q64" s="406"/>
      <c r="R64" s="406"/>
      <c r="S64" s="406"/>
      <c r="T64" s="406"/>
      <c r="U64" s="22" t="s">
        <v>116</v>
      </c>
      <c r="V64" s="22"/>
      <c r="W64" s="22"/>
      <c r="X64" s="22"/>
      <c r="Y64" s="22"/>
      <c r="Z64" s="22"/>
      <c r="AA64" s="22"/>
      <c r="AB64" s="22"/>
      <c r="AC64" s="22"/>
      <c r="AD64" s="22"/>
      <c r="AE64" s="22"/>
      <c r="AF64" s="22"/>
      <c r="AG64" s="22"/>
      <c r="AH64" s="22"/>
      <c r="AI64" s="22"/>
      <c r="AJ64" s="22"/>
      <c r="AK64" s="22"/>
      <c r="AL64" s="22"/>
      <c r="AM64" s="22"/>
      <c r="AN64" s="22"/>
      <c r="AO64" s="53"/>
    </row>
    <row r="65" spans="2:41" ht="14.25" customHeight="1" x14ac:dyDescent="0.25">
      <c r="B65" s="114"/>
      <c r="C65" s="16"/>
      <c r="D65" s="111"/>
      <c r="E65" s="94"/>
      <c r="F65" s="94"/>
      <c r="G65" s="95"/>
      <c r="H65" s="22"/>
      <c r="I65" s="22"/>
      <c r="J65" s="22"/>
      <c r="K65" s="102"/>
      <c r="L65" s="54" t="s">
        <v>117</v>
      </c>
      <c r="M65" s="54"/>
      <c r="N65" s="54"/>
      <c r="O65" s="54"/>
      <c r="P65" s="54"/>
      <c r="Q65" s="54"/>
      <c r="R65" s="54"/>
      <c r="S65" s="54"/>
      <c r="T65" s="54"/>
      <c r="U65" s="54"/>
      <c r="V65" s="54"/>
      <c r="W65" s="54"/>
      <c r="X65" s="54"/>
      <c r="Y65" s="54"/>
      <c r="Z65" s="54"/>
      <c r="AA65" s="54"/>
      <c r="AB65" s="54"/>
      <c r="AC65" s="54"/>
      <c r="AD65" s="54"/>
      <c r="AE65" s="22"/>
      <c r="AF65" s="22"/>
      <c r="AG65" s="22"/>
      <c r="AH65" s="22"/>
      <c r="AI65" s="22"/>
      <c r="AJ65" s="22"/>
      <c r="AK65" s="22"/>
      <c r="AL65" s="22"/>
      <c r="AM65" s="22"/>
      <c r="AN65" s="22"/>
      <c r="AO65" s="53"/>
    </row>
    <row r="66" spans="2:41" ht="14.25" customHeight="1" x14ac:dyDescent="0.25">
      <c r="B66" s="114"/>
      <c r="C66" s="16"/>
      <c r="D66" s="111"/>
      <c r="E66" s="94"/>
      <c r="F66" s="94"/>
      <c r="G66" s="95"/>
      <c r="H66" s="22"/>
      <c r="I66" s="22"/>
      <c r="J66" s="22"/>
      <c r="K66" s="102"/>
      <c r="L66" s="54" t="s">
        <v>118</v>
      </c>
      <c r="M66" s="54"/>
      <c r="N66" s="54"/>
      <c r="O66" s="54"/>
      <c r="P66" s="54"/>
      <c r="Q66" s="54"/>
      <c r="R66" s="54"/>
      <c r="S66" s="54"/>
      <c r="T66" s="54"/>
      <c r="U66" s="54"/>
      <c r="V66" s="54"/>
      <c r="W66" s="54"/>
      <c r="X66" s="54"/>
      <c r="Y66" s="54"/>
      <c r="Z66" s="54"/>
      <c r="AA66" s="54"/>
      <c r="AB66" s="54"/>
      <c r="AC66" s="54"/>
      <c r="AD66" s="54"/>
      <c r="AE66" s="22"/>
      <c r="AF66" s="22"/>
      <c r="AG66" s="22"/>
      <c r="AH66" s="22"/>
      <c r="AI66" s="22"/>
      <c r="AJ66" s="22"/>
      <c r="AK66" s="22"/>
      <c r="AL66" s="22"/>
      <c r="AM66" s="22"/>
      <c r="AN66" s="22"/>
      <c r="AO66" s="53"/>
    </row>
    <row r="67" spans="2:41" ht="18.75" x14ac:dyDescent="0.25">
      <c r="B67" s="106"/>
      <c r="C67" s="107"/>
      <c r="D67" s="111"/>
      <c r="E67" s="94"/>
      <c r="F67" s="94"/>
      <c r="G67" s="95"/>
      <c r="H67" s="22"/>
      <c r="I67" s="22"/>
      <c r="J67" s="22"/>
      <c r="K67" s="103">
        <v>3.3</v>
      </c>
      <c r="L67" s="54" t="s">
        <v>112</v>
      </c>
      <c r="M67" s="22"/>
      <c r="N67" s="22"/>
      <c r="O67" s="22"/>
      <c r="P67" s="406"/>
      <c r="Q67" s="406"/>
      <c r="R67" s="406"/>
      <c r="S67" s="406"/>
      <c r="T67" s="406"/>
      <c r="U67" s="22" t="s">
        <v>119</v>
      </c>
      <c r="V67" s="22"/>
      <c r="W67" s="22"/>
      <c r="X67" s="22"/>
      <c r="Y67" s="22"/>
      <c r="Z67" s="22"/>
      <c r="AA67" s="22"/>
      <c r="AB67" s="22"/>
      <c r="AC67" s="22"/>
      <c r="AD67" s="22"/>
      <c r="AE67" s="22"/>
      <c r="AF67" s="22"/>
      <c r="AG67" s="22"/>
      <c r="AH67" s="22"/>
      <c r="AI67" s="22"/>
      <c r="AJ67" s="22"/>
      <c r="AK67" s="22"/>
      <c r="AL67" s="22"/>
      <c r="AM67" s="22"/>
      <c r="AN67" s="22"/>
      <c r="AO67" s="53"/>
    </row>
    <row r="68" spans="2:41" ht="14.25" customHeight="1" x14ac:dyDescent="0.25">
      <c r="B68" s="114"/>
      <c r="C68" s="441" t="s">
        <v>178</v>
      </c>
      <c r="D68" s="442"/>
      <c r="E68" s="94"/>
      <c r="F68" s="94"/>
      <c r="G68" s="95"/>
      <c r="H68" s="22"/>
      <c r="I68" s="22"/>
      <c r="J68" s="22"/>
      <c r="K68" s="102"/>
      <c r="L68" s="54" t="s">
        <v>120</v>
      </c>
      <c r="M68" s="54"/>
      <c r="N68" s="54"/>
      <c r="O68" s="54"/>
      <c r="P68" s="54"/>
      <c r="Q68" s="54"/>
      <c r="R68" s="54"/>
      <c r="S68" s="54"/>
      <c r="T68" s="54"/>
      <c r="U68" s="54"/>
      <c r="V68" s="54"/>
      <c r="W68" s="22"/>
      <c r="X68" s="22"/>
      <c r="Y68" s="22"/>
      <c r="Z68" s="22"/>
      <c r="AA68" s="22"/>
      <c r="AB68" s="22"/>
      <c r="AC68" s="22"/>
      <c r="AD68" s="22"/>
      <c r="AE68" s="22"/>
      <c r="AF68" s="22"/>
      <c r="AG68" s="22"/>
      <c r="AH68" s="22"/>
      <c r="AI68" s="22"/>
      <c r="AJ68" s="22"/>
      <c r="AK68" s="22"/>
      <c r="AL68" s="22"/>
      <c r="AM68" s="22"/>
      <c r="AN68" s="22"/>
      <c r="AO68" s="53"/>
    </row>
    <row r="69" spans="2:41" ht="14.25" customHeight="1" x14ac:dyDescent="0.25">
      <c r="B69" s="114"/>
      <c r="C69" s="441"/>
      <c r="D69" s="442"/>
      <c r="E69" s="94"/>
      <c r="F69" s="94"/>
      <c r="G69" s="95"/>
      <c r="H69" s="22"/>
      <c r="I69" s="22"/>
      <c r="J69" s="22"/>
      <c r="K69" s="102"/>
      <c r="L69" s="54" t="s">
        <v>121</v>
      </c>
      <c r="M69" s="54"/>
      <c r="N69" s="54"/>
      <c r="O69" s="54"/>
      <c r="P69" s="54"/>
      <c r="Q69" s="54"/>
      <c r="R69" s="54"/>
      <c r="S69" s="54"/>
      <c r="T69" s="54"/>
      <c r="U69" s="54"/>
      <c r="V69" s="54"/>
      <c r="W69" s="22"/>
      <c r="X69" s="22"/>
      <c r="Y69" s="22"/>
      <c r="Z69" s="22"/>
      <c r="AA69" s="22"/>
      <c r="AB69" s="22"/>
      <c r="AC69" s="22"/>
      <c r="AD69" s="22"/>
      <c r="AE69" s="22"/>
      <c r="AF69" s="22"/>
      <c r="AG69" s="22"/>
      <c r="AH69" s="22"/>
      <c r="AI69" s="22"/>
      <c r="AJ69" s="22"/>
      <c r="AK69" s="22"/>
      <c r="AL69" s="22"/>
      <c r="AM69" s="22"/>
      <c r="AN69" s="22"/>
      <c r="AO69" s="53"/>
    </row>
    <row r="70" spans="2:41" ht="14.25" customHeight="1" x14ac:dyDescent="0.25">
      <c r="B70" s="114"/>
      <c r="C70" s="441"/>
      <c r="D70" s="442"/>
      <c r="E70" s="94"/>
      <c r="F70" s="94"/>
      <c r="G70" s="95"/>
      <c r="H70" s="22"/>
      <c r="I70" s="22"/>
      <c r="J70" s="22"/>
      <c r="K70" s="56" t="s">
        <v>111</v>
      </c>
      <c r="L70" s="54" t="s">
        <v>122</v>
      </c>
      <c r="M70" s="54"/>
      <c r="N70" s="54"/>
      <c r="O70" s="54"/>
      <c r="P70" s="54"/>
      <c r="Q70" s="54"/>
      <c r="R70" s="54"/>
      <c r="S70" s="54"/>
      <c r="T70" s="54"/>
      <c r="U70" s="54"/>
      <c r="V70" s="54"/>
      <c r="W70" s="22"/>
      <c r="X70" s="22"/>
      <c r="Y70" s="22"/>
      <c r="Z70" s="22"/>
      <c r="AA70" s="22"/>
      <c r="AB70" s="22"/>
      <c r="AC70" s="22"/>
      <c r="AD70" s="22"/>
      <c r="AE70" s="22"/>
      <c r="AF70" s="22"/>
      <c r="AG70" s="22"/>
      <c r="AH70" s="22"/>
      <c r="AI70" s="22"/>
      <c r="AJ70" s="22"/>
      <c r="AK70" s="22"/>
      <c r="AL70" s="22"/>
      <c r="AM70" s="22"/>
      <c r="AN70" s="22"/>
      <c r="AO70" s="53"/>
    </row>
    <row r="71" spans="2:41" ht="15.75" customHeight="1" x14ac:dyDescent="0.25">
      <c r="B71" s="114"/>
      <c r="C71" s="441"/>
      <c r="D71" s="442"/>
      <c r="E71" s="94"/>
      <c r="F71" s="94"/>
      <c r="G71" s="95"/>
      <c r="H71" s="22"/>
      <c r="I71" s="22"/>
      <c r="J71" s="22"/>
      <c r="K71" s="101"/>
      <c r="L71" s="54"/>
      <c r="M71" s="54"/>
      <c r="N71" s="54"/>
      <c r="O71" s="54"/>
      <c r="P71" s="54"/>
      <c r="Q71" s="54"/>
      <c r="R71" s="54"/>
      <c r="S71" s="54"/>
      <c r="T71" s="54"/>
      <c r="U71" s="54"/>
      <c r="V71" s="54"/>
      <c r="W71" s="22"/>
      <c r="X71" s="22"/>
      <c r="Y71" s="22"/>
      <c r="Z71" s="22"/>
      <c r="AA71" s="22"/>
      <c r="AB71" s="22"/>
      <c r="AC71" s="22"/>
      <c r="AD71" s="22"/>
      <c r="AE71" s="22"/>
      <c r="AF71" s="22"/>
      <c r="AG71" s="22"/>
      <c r="AH71" s="22"/>
      <c r="AI71" s="22"/>
      <c r="AJ71" s="22"/>
      <c r="AK71" s="22"/>
      <c r="AL71" s="22"/>
      <c r="AM71" s="22"/>
      <c r="AN71" s="22"/>
      <c r="AO71" s="53"/>
    </row>
    <row r="72" spans="2:41" s="1" customFormat="1" ht="15.75" customHeight="1" x14ac:dyDescent="0.25">
      <c r="B72" s="116"/>
      <c r="C72" s="441"/>
      <c r="D72" s="442"/>
      <c r="E72" s="94"/>
      <c r="F72" s="96"/>
      <c r="G72" s="97"/>
      <c r="H72" s="55"/>
      <c r="I72" s="55"/>
      <c r="J72" s="55"/>
      <c r="K72" s="417" t="s">
        <v>168</v>
      </c>
      <c r="L72" s="417"/>
      <c r="M72" s="417"/>
      <c r="N72" s="57" t="s">
        <v>123</v>
      </c>
      <c r="O72" s="57"/>
      <c r="P72" s="57"/>
      <c r="Q72" s="57"/>
      <c r="R72" s="57"/>
      <c r="S72" s="407">
        <v>0</v>
      </c>
      <c r="T72" s="407"/>
      <c r="U72" s="407"/>
      <c r="V72" s="407"/>
      <c r="W72" s="57" t="s">
        <v>124</v>
      </c>
      <c r="X72" s="57"/>
      <c r="Y72" s="57"/>
      <c r="Z72" s="57"/>
      <c r="AA72" s="57"/>
      <c r="AB72" s="57"/>
      <c r="AC72" s="57"/>
      <c r="AD72" s="57"/>
      <c r="AE72" s="57"/>
      <c r="AF72" s="57"/>
      <c r="AG72" s="57"/>
      <c r="AH72" s="57"/>
      <c r="AI72" s="57"/>
      <c r="AJ72" s="57"/>
      <c r="AK72" s="57"/>
      <c r="AL72" s="55"/>
      <c r="AM72" s="55"/>
      <c r="AN72" s="55"/>
      <c r="AO72" s="84"/>
    </row>
    <row r="73" spans="2:41" s="1" customFormat="1" ht="7.5" customHeight="1" x14ac:dyDescent="0.25">
      <c r="B73" s="116"/>
      <c r="C73" s="441"/>
      <c r="D73" s="442"/>
      <c r="E73" s="96"/>
      <c r="F73" s="96"/>
      <c r="G73" s="97"/>
      <c r="H73" s="55"/>
      <c r="I73" s="55"/>
      <c r="J73" s="55"/>
      <c r="K73" s="55"/>
      <c r="L73" s="55"/>
      <c r="M73" s="83"/>
      <c r="N73" s="57"/>
      <c r="O73" s="57"/>
      <c r="P73" s="57"/>
      <c r="Q73" s="57"/>
      <c r="R73" s="57"/>
      <c r="S73" s="77"/>
      <c r="T73" s="77"/>
      <c r="U73" s="77"/>
      <c r="V73" s="77"/>
      <c r="W73" s="57"/>
      <c r="X73" s="57"/>
      <c r="Y73" s="57"/>
      <c r="Z73" s="57"/>
      <c r="AA73" s="57"/>
      <c r="AB73" s="57"/>
      <c r="AC73" s="57"/>
      <c r="AD73" s="57"/>
      <c r="AE73" s="57"/>
      <c r="AF73" s="57"/>
      <c r="AG73" s="57"/>
      <c r="AH73" s="57"/>
      <c r="AI73" s="57"/>
      <c r="AJ73" s="57"/>
      <c r="AK73" s="57"/>
      <c r="AL73" s="55"/>
      <c r="AM73" s="55"/>
      <c r="AN73" s="55"/>
      <c r="AO73" s="84"/>
    </row>
    <row r="74" spans="2:41" s="1" customFormat="1" ht="15.75" customHeight="1" x14ac:dyDescent="0.25">
      <c r="B74" s="116"/>
      <c r="C74" s="441"/>
      <c r="D74" s="442"/>
      <c r="E74" s="94"/>
      <c r="F74" s="96"/>
      <c r="G74" s="97"/>
      <c r="H74" s="55"/>
      <c r="I74" s="55"/>
      <c r="J74" s="55"/>
      <c r="K74" s="417" t="s">
        <v>169</v>
      </c>
      <c r="L74" s="417"/>
      <c r="M74" s="417"/>
      <c r="N74" s="57" t="s">
        <v>125</v>
      </c>
      <c r="O74" s="57"/>
      <c r="P74" s="57"/>
      <c r="Q74" s="57"/>
      <c r="R74" s="57"/>
      <c r="S74" s="57"/>
      <c r="T74" s="407">
        <v>0</v>
      </c>
      <c r="U74" s="407"/>
      <c r="V74" s="407"/>
      <c r="W74" s="407"/>
      <c r="X74" s="57" t="s">
        <v>124</v>
      </c>
      <c r="Y74" s="57"/>
      <c r="Z74" s="57"/>
      <c r="AA74" s="57"/>
      <c r="AB74" s="57"/>
      <c r="AC74" s="57"/>
      <c r="AD74" s="57"/>
      <c r="AE74" s="57"/>
      <c r="AF74" s="57"/>
      <c r="AG74" s="57"/>
      <c r="AH74" s="57"/>
      <c r="AI74" s="57"/>
      <c r="AJ74" s="57"/>
      <c r="AK74" s="57"/>
      <c r="AL74" s="55"/>
      <c r="AM74" s="55"/>
      <c r="AN74" s="55"/>
      <c r="AO74" s="84"/>
    </row>
    <row r="75" spans="2:41" s="1" customFormat="1" ht="8.25" customHeight="1" x14ac:dyDescent="0.25">
      <c r="B75" s="116"/>
      <c r="C75" s="441"/>
      <c r="D75" s="442"/>
      <c r="E75" s="96"/>
      <c r="F75" s="96"/>
      <c r="G75" s="97"/>
      <c r="H75" s="55"/>
      <c r="I75" s="55"/>
      <c r="J75" s="55"/>
      <c r="K75" s="55"/>
      <c r="L75" s="57"/>
      <c r="M75" s="83"/>
      <c r="N75" s="57"/>
      <c r="O75" s="57"/>
      <c r="P75" s="57"/>
      <c r="Q75" s="57"/>
      <c r="R75" s="57"/>
      <c r="S75" s="57"/>
      <c r="T75" s="77"/>
      <c r="U75" s="77"/>
      <c r="V75" s="77"/>
      <c r="W75" s="77"/>
      <c r="X75" s="57"/>
      <c r="Y75" s="57"/>
      <c r="Z75" s="57"/>
      <c r="AA75" s="57"/>
      <c r="AB75" s="57"/>
      <c r="AC75" s="57"/>
      <c r="AD75" s="57"/>
      <c r="AE75" s="57"/>
      <c r="AF75" s="57"/>
      <c r="AG75" s="57"/>
      <c r="AH75" s="57"/>
      <c r="AI75" s="57"/>
      <c r="AJ75" s="57"/>
      <c r="AK75" s="57"/>
      <c r="AL75" s="55"/>
      <c r="AM75" s="55"/>
      <c r="AN75" s="55"/>
      <c r="AO75" s="84"/>
    </row>
    <row r="76" spans="2:41" s="1" customFormat="1" ht="15.75" customHeight="1" x14ac:dyDescent="0.25">
      <c r="B76" s="116"/>
      <c r="C76" s="441"/>
      <c r="D76" s="442"/>
      <c r="E76" s="94"/>
      <c r="F76" s="96"/>
      <c r="G76" s="97"/>
      <c r="H76" s="55"/>
      <c r="I76" s="55"/>
      <c r="J76" s="55"/>
      <c r="K76" s="417" t="s">
        <v>170</v>
      </c>
      <c r="L76" s="417"/>
      <c r="M76" s="417"/>
      <c r="N76" s="57" t="s">
        <v>126</v>
      </c>
      <c r="O76" s="57"/>
      <c r="P76" s="57"/>
      <c r="Q76" s="57"/>
      <c r="R76" s="57"/>
      <c r="S76" s="57"/>
      <c r="T76" s="57"/>
      <c r="U76" s="407">
        <v>0</v>
      </c>
      <c r="V76" s="407"/>
      <c r="W76" s="407"/>
      <c r="X76" s="407"/>
      <c r="Y76" s="407"/>
      <c r="Z76" s="57" t="s">
        <v>124</v>
      </c>
      <c r="AA76" s="57"/>
      <c r="AB76" s="57"/>
      <c r="AC76" s="57"/>
      <c r="AD76" s="57"/>
      <c r="AE76" s="57"/>
      <c r="AF76" s="57"/>
      <c r="AG76" s="57"/>
      <c r="AH76" s="57"/>
      <c r="AI76" s="57"/>
      <c r="AJ76" s="57"/>
      <c r="AK76" s="57"/>
      <c r="AL76" s="55"/>
      <c r="AM76" s="55"/>
      <c r="AN76" s="55"/>
      <c r="AO76" s="84"/>
    </row>
    <row r="77" spans="2:41" s="1" customFormat="1" ht="9.75" customHeight="1" x14ac:dyDescent="0.25">
      <c r="B77" s="116"/>
      <c r="C77" s="441"/>
      <c r="D77" s="442"/>
      <c r="E77" s="96"/>
      <c r="F77" s="96"/>
      <c r="G77" s="97"/>
      <c r="H77" s="55"/>
      <c r="I77" s="55"/>
      <c r="J77" s="55"/>
      <c r="K77" s="55"/>
      <c r="L77" s="57"/>
      <c r="M77" s="83"/>
      <c r="N77" s="57"/>
      <c r="O77" s="57"/>
      <c r="P77" s="57"/>
      <c r="Q77" s="57"/>
      <c r="R77" s="57"/>
      <c r="S77" s="57"/>
      <c r="T77" s="57"/>
      <c r="U77" s="77"/>
      <c r="V77" s="77"/>
      <c r="W77" s="77"/>
      <c r="X77" s="77"/>
      <c r="Y77" s="77"/>
      <c r="Z77" s="57"/>
      <c r="AA77" s="57"/>
      <c r="AB77" s="57"/>
      <c r="AC77" s="57"/>
      <c r="AD77" s="57"/>
      <c r="AE77" s="57"/>
      <c r="AF77" s="57"/>
      <c r="AG77" s="57"/>
      <c r="AH77" s="57"/>
      <c r="AI77" s="57"/>
      <c r="AJ77" s="57"/>
      <c r="AK77" s="57"/>
      <c r="AL77" s="55"/>
      <c r="AM77" s="55"/>
      <c r="AN77" s="55"/>
      <c r="AO77" s="84"/>
    </row>
    <row r="78" spans="2:41" s="1" customFormat="1" ht="15.75" customHeight="1" x14ac:dyDescent="0.25">
      <c r="B78" s="116"/>
      <c r="C78" s="441"/>
      <c r="D78" s="442"/>
      <c r="E78" s="94"/>
      <c r="F78" s="96"/>
      <c r="G78" s="97"/>
      <c r="H78" s="55"/>
      <c r="I78" s="55"/>
      <c r="J78" s="55"/>
      <c r="K78" s="417" t="s">
        <v>171</v>
      </c>
      <c r="L78" s="417"/>
      <c r="M78" s="417"/>
      <c r="N78" s="57" t="s">
        <v>127</v>
      </c>
      <c r="O78" s="57"/>
      <c r="P78" s="57"/>
      <c r="Q78" s="57"/>
      <c r="R78" s="57"/>
      <c r="S78" s="57"/>
      <c r="T78" s="57"/>
      <c r="U78" s="57"/>
      <c r="V78" s="57"/>
      <c r="W78" s="57"/>
      <c r="X78" s="407">
        <v>0</v>
      </c>
      <c r="Y78" s="407"/>
      <c r="Z78" s="407"/>
      <c r="AA78" s="407"/>
      <c r="AB78" s="407"/>
      <c r="AC78" s="57" t="s">
        <v>124</v>
      </c>
      <c r="AD78" s="57"/>
      <c r="AE78" s="57"/>
      <c r="AF78" s="57"/>
      <c r="AG78" s="57"/>
      <c r="AH78" s="57"/>
      <c r="AI78" s="57"/>
      <c r="AJ78" s="57"/>
      <c r="AK78" s="57"/>
      <c r="AL78" s="55"/>
      <c r="AM78" s="55"/>
      <c r="AN78" s="55"/>
      <c r="AO78" s="84"/>
    </row>
    <row r="79" spans="2:41" s="1" customFormat="1" ht="8.25" customHeight="1" x14ac:dyDescent="0.25">
      <c r="B79" s="116"/>
      <c r="C79" s="441"/>
      <c r="D79" s="442"/>
      <c r="E79" s="96"/>
      <c r="F79" s="96"/>
      <c r="G79" s="97"/>
      <c r="H79" s="55"/>
      <c r="I79" s="55"/>
      <c r="J79" s="55"/>
      <c r="K79" s="55"/>
      <c r="L79" s="57"/>
      <c r="M79" s="83"/>
      <c r="N79" s="57"/>
      <c r="O79" s="57"/>
      <c r="P79" s="57"/>
      <c r="Q79" s="57"/>
      <c r="R79" s="57"/>
      <c r="S79" s="57"/>
      <c r="T79" s="57"/>
      <c r="U79" s="57"/>
      <c r="V79" s="57"/>
      <c r="W79" s="57"/>
      <c r="X79" s="77"/>
      <c r="Y79" s="77"/>
      <c r="Z79" s="77"/>
      <c r="AA79" s="77"/>
      <c r="AB79" s="77"/>
      <c r="AC79" s="57"/>
      <c r="AD79" s="57"/>
      <c r="AE79" s="57"/>
      <c r="AF79" s="57"/>
      <c r="AG79" s="57"/>
      <c r="AH79" s="57"/>
      <c r="AI79" s="57"/>
      <c r="AJ79" s="57"/>
      <c r="AK79" s="57"/>
      <c r="AL79" s="55"/>
      <c r="AM79" s="55"/>
      <c r="AN79" s="55"/>
      <c r="AO79" s="84"/>
    </row>
    <row r="80" spans="2:41" s="1" customFormat="1" ht="15.75" customHeight="1" x14ac:dyDescent="0.4">
      <c r="B80" s="116"/>
      <c r="C80" s="441"/>
      <c r="D80" s="442"/>
      <c r="E80" s="94"/>
      <c r="F80" s="96"/>
      <c r="G80" s="97"/>
      <c r="H80" s="55"/>
      <c r="I80" s="55"/>
      <c r="J80" s="55"/>
      <c r="K80" s="417" t="s">
        <v>172</v>
      </c>
      <c r="L80" s="417"/>
      <c r="M80" s="417"/>
      <c r="N80" s="57" t="s">
        <v>128</v>
      </c>
      <c r="O80" s="57"/>
      <c r="P80" s="57"/>
      <c r="Q80" s="57"/>
      <c r="R80" s="57"/>
      <c r="S80" s="57"/>
      <c r="T80" s="57"/>
      <c r="U80" s="57"/>
      <c r="V80" s="404">
        <v>0</v>
      </c>
      <c r="W80" s="404"/>
      <c r="X80" s="404"/>
      <c r="Y80" s="404"/>
      <c r="Z80" s="404"/>
      <c r="AA80" s="404"/>
      <c r="AB80" s="57" t="s">
        <v>124</v>
      </c>
      <c r="AC80" s="57"/>
      <c r="AD80" s="57"/>
      <c r="AE80" s="57"/>
      <c r="AF80" s="57"/>
      <c r="AG80" s="57"/>
      <c r="AH80" s="57"/>
      <c r="AI80" s="57"/>
      <c r="AJ80" s="57"/>
      <c r="AK80" s="57"/>
      <c r="AL80" s="55"/>
      <c r="AM80" s="55"/>
      <c r="AN80" s="55"/>
      <c r="AO80" s="84"/>
    </row>
    <row r="81" spans="2:47" s="1" customFormat="1" ht="7.5" customHeight="1" x14ac:dyDescent="0.4">
      <c r="B81" s="116"/>
      <c r="C81" s="441"/>
      <c r="D81" s="442"/>
      <c r="E81" s="96"/>
      <c r="F81" s="96"/>
      <c r="G81" s="97"/>
      <c r="H81" s="55"/>
      <c r="I81" s="55"/>
      <c r="J81" s="55"/>
      <c r="K81" s="55"/>
      <c r="L81" s="57"/>
      <c r="M81" s="83"/>
      <c r="N81" s="57"/>
      <c r="O81" s="57"/>
      <c r="P81" s="57"/>
      <c r="Q81" s="57"/>
      <c r="R81" s="57"/>
      <c r="S81" s="57"/>
      <c r="T81" s="57"/>
      <c r="U81" s="57"/>
      <c r="V81" s="85"/>
      <c r="W81" s="85"/>
      <c r="X81" s="85"/>
      <c r="Y81" s="85"/>
      <c r="Z81" s="85"/>
      <c r="AA81" s="85"/>
      <c r="AB81" s="57"/>
      <c r="AC81" s="57"/>
      <c r="AD81" s="57"/>
      <c r="AE81" s="57"/>
      <c r="AF81" s="57"/>
      <c r="AG81" s="57"/>
      <c r="AH81" s="57"/>
      <c r="AI81" s="57"/>
      <c r="AJ81" s="57"/>
      <c r="AK81" s="57"/>
      <c r="AL81" s="55"/>
      <c r="AM81" s="55"/>
      <c r="AN81" s="55"/>
      <c r="AO81" s="84"/>
    </row>
    <row r="82" spans="2:47" ht="5.25" customHeight="1" x14ac:dyDescent="0.25">
      <c r="B82" s="106"/>
      <c r="C82" s="113"/>
      <c r="D82" s="111"/>
      <c r="E82" s="94"/>
      <c r="F82" s="94"/>
      <c r="G82" s="95"/>
      <c r="H82" s="22"/>
      <c r="I82" s="22"/>
      <c r="J82" s="22"/>
      <c r="K82" s="22"/>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22"/>
      <c r="AM82" s="22"/>
      <c r="AN82" s="22"/>
      <c r="AO82" s="53"/>
    </row>
    <row r="83" spans="2:47" s="1" customFormat="1" ht="16.5" customHeight="1" x14ac:dyDescent="0.25">
      <c r="B83" s="440" t="s">
        <v>154</v>
      </c>
      <c r="C83" s="430" t="s">
        <v>157</v>
      </c>
      <c r="D83" s="431"/>
      <c r="E83" s="96"/>
      <c r="F83" s="96"/>
      <c r="G83" s="97"/>
      <c r="H83" s="55"/>
      <c r="I83" s="55"/>
      <c r="J83" s="55"/>
      <c r="K83" s="105">
        <v>3.4</v>
      </c>
      <c r="L83" s="427" t="s">
        <v>174</v>
      </c>
      <c r="M83" s="427"/>
      <c r="N83" s="427"/>
      <c r="O83" s="427"/>
      <c r="P83" s="427"/>
      <c r="Q83" s="427"/>
      <c r="R83" s="427"/>
      <c r="S83" s="427"/>
      <c r="T83" s="427"/>
      <c r="U83" s="427"/>
      <c r="V83" s="427"/>
      <c r="W83" s="427"/>
      <c r="X83" s="427"/>
      <c r="Y83" s="427"/>
      <c r="Z83" s="427"/>
      <c r="AA83" s="427"/>
      <c r="AB83" s="427"/>
      <c r="AC83" s="427"/>
      <c r="AD83" s="427"/>
      <c r="AE83" s="427"/>
      <c r="AF83" s="427"/>
      <c r="AG83" s="427"/>
      <c r="AH83" s="427"/>
      <c r="AI83" s="427"/>
      <c r="AJ83" s="427"/>
      <c r="AK83" s="57"/>
      <c r="AL83" s="55"/>
      <c r="AM83" s="55"/>
      <c r="AN83" s="55"/>
      <c r="AO83" s="84"/>
    </row>
    <row r="84" spans="2:47" s="1" customFormat="1" ht="16.5" customHeight="1" x14ac:dyDescent="0.25">
      <c r="B84" s="440"/>
      <c r="C84" s="430"/>
      <c r="D84" s="431"/>
      <c r="E84" s="94"/>
      <c r="F84" s="96"/>
      <c r="G84" s="97"/>
      <c r="H84" s="55"/>
      <c r="I84" s="55"/>
      <c r="J84" s="55"/>
      <c r="K84" s="55"/>
      <c r="L84" s="57" t="s">
        <v>175</v>
      </c>
      <c r="M84" s="57"/>
      <c r="N84" s="57"/>
      <c r="O84" s="57"/>
      <c r="P84" s="57"/>
      <c r="Q84" s="57"/>
      <c r="R84" s="57"/>
      <c r="S84" s="57"/>
      <c r="T84" s="57"/>
      <c r="U84" s="57"/>
      <c r="V84" s="57"/>
      <c r="W84" s="405">
        <v>59</v>
      </c>
      <c r="X84" s="405"/>
      <c r="Y84" s="405"/>
      <c r="Z84" s="405"/>
      <c r="AA84" s="405"/>
      <c r="AB84" s="57" t="s">
        <v>129</v>
      </c>
      <c r="AC84" s="57"/>
      <c r="AD84" s="57"/>
      <c r="AE84" s="57"/>
      <c r="AF84" s="57"/>
      <c r="AG84" s="57"/>
      <c r="AH84" s="57"/>
      <c r="AI84" s="57"/>
      <c r="AJ84" s="57"/>
      <c r="AK84" s="57"/>
      <c r="AL84" s="55"/>
      <c r="AM84" s="55"/>
      <c r="AN84" s="55"/>
      <c r="AO84" s="84"/>
    </row>
    <row r="85" spans="2:47" s="1" customFormat="1" ht="16.5" customHeight="1" x14ac:dyDescent="0.25">
      <c r="B85" s="117"/>
      <c r="C85" s="430"/>
      <c r="D85" s="431"/>
      <c r="E85" s="96"/>
      <c r="F85" s="96"/>
      <c r="G85" s="97"/>
      <c r="H85" s="55"/>
      <c r="I85" s="55"/>
      <c r="J85" s="55"/>
      <c r="K85" s="55"/>
      <c r="L85" s="57" t="s">
        <v>184</v>
      </c>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5"/>
      <c r="AM85" s="55"/>
      <c r="AN85" s="55"/>
      <c r="AO85" s="84"/>
    </row>
    <row r="86" spans="2:47" ht="12" customHeight="1" x14ac:dyDescent="0.25">
      <c r="B86" s="106"/>
      <c r="C86" s="107"/>
      <c r="D86" s="111"/>
      <c r="E86" s="94"/>
      <c r="F86" s="94"/>
      <c r="G86" s="95"/>
      <c r="H86" s="22"/>
      <c r="I86" s="22"/>
      <c r="J86" s="22"/>
      <c r="K86" s="22"/>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22"/>
      <c r="AM86" s="22"/>
      <c r="AN86" s="22"/>
      <c r="AO86" s="53"/>
    </row>
    <row r="87" spans="2:47" x14ac:dyDescent="0.25">
      <c r="B87" s="114"/>
      <c r="C87" s="113"/>
      <c r="D87" s="111"/>
      <c r="E87" s="94"/>
      <c r="F87" s="94"/>
      <c r="G87" s="95"/>
      <c r="H87" s="22"/>
      <c r="I87" s="22"/>
      <c r="J87" s="22"/>
      <c r="K87" s="105">
        <v>3.5</v>
      </c>
      <c r="L87" s="54" t="s">
        <v>173</v>
      </c>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22"/>
      <c r="AO87" s="53"/>
    </row>
    <row r="88" spans="2:47" x14ac:dyDescent="0.25">
      <c r="B88" s="114"/>
      <c r="C88" s="113"/>
      <c r="D88" s="111"/>
      <c r="E88" s="94"/>
      <c r="F88" s="94"/>
      <c r="G88" s="95"/>
      <c r="H88" s="22"/>
      <c r="I88" s="22"/>
      <c r="J88" s="22"/>
      <c r="K88" s="22"/>
      <c r="L88" s="86" t="s">
        <v>177</v>
      </c>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22"/>
      <c r="AO88" s="53"/>
    </row>
    <row r="89" spans="2:47" ht="6.75" customHeight="1" x14ac:dyDescent="0.25">
      <c r="B89" s="114"/>
      <c r="C89" s="113"/>
      <c r="D89" s="111"/>
      <c r="E89" s="94"/>
      <c r="F89" s="94"/>
      <c r="G89" s="95"/>
      <c r="H89" s="22"/>
      <c r="I89" s="22"/>
      <c r="J89" s="22"/>
      <c r="K89" s="22"/>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22"/>
      <c r="AO89" s="53"/>
    </row>
    <row r="90" spans="2:47" s="1" customFormat="1" ht="12.75" customHeight="1" x14ac:dyDescent="0.25">
      <c r="B90" s="116"/>
      <c r="C90" s="118"/>
      <c r="D90" s="119"/>
      <c r="E90" s="96"/>
      <c r="F90" s="96"/>
      <c r="G90" s="97"/>
      <c r="H90" s="55"/>
      <c r="I90" s="55"/>
      <c r="J90" s="55"/>
      <c r="K90" s="66" t="s">
        <v>130</v>
      </c>
      <c r="L90" s="71"/>
      <c r="M90" s="71"/>
      <c r="N90" s="71"/>
      <c r="O90" s="71"/>
      <c r="P90" s="71"/>
      <c r="Q90" s="72"/>
      <c r="R90" s="66"/>
      <c r="S90" s="71" t="s">
        <v>131</v>
      </c>
      <c r="T90" s="71"/>
      <c r="U90" s="71"/>
      <c r="V90" s="71"/>
      <c r="W90" s="71"/>
      <c r="X90" s="71"/>
      <c r="Y90" s="71"/>
      <c r="Z90" s="71"/>
      <c r="AA90" s="71"/>
      <c r="AB90" s="71"/>
      <c r="AC90" s="71"/>
      <c r="AD90" s="71"/>
      <c r="AE90" s="71"/>
      <c r="AF90" s="71"/>
      <c r="AG90" s="72"/>
      <c r="AH90" s="409"/>
      <c r="AI90" s="410"/>
      <c r="AJ90" s="410"/>
      <c r="AK90" s="410"/>
      <c r="AL90" s="410"/>
      <c r="AM90" s="411"/>
      <c r="AN90" s="55"/>
      <c r="AO90" s="84"/>
      <c r="AS90" s="87" t="str">
        <f>IF(OR(AH92="X",AH94="X")," ","X")</f>
        <v>X</v>
      </c>
      <c r="AT90" s="87" t="str">
        <f>IF(OR(AH90="X",AH94="X")," ","X")</f>
        <v>X</v>
      </c>
      <c r="AU90" s="87" t="str">
        <f>IF(OR(AH90="X",AH92="X")," ","X")</f>
        <v>X</v>
      </c>
    </row>
    <row r="91" spans="2:47" s="1" customFormat="1" ht="12.75" customHeight="1" x14ac:dyDescent="0.25">
      <c r="B91" s="116"/>
      <c r="C91" s="118"/>
      <c r="D91" s="119"/>
      <c r="E91" s="96"/>
      <c r="F91" s="96"/>
      <c r="G91" s="97"/>
      <c r="H91" s="55"/>
      <c r="I91" s="55"/>
      <c r="J91" s="55"/>
      <c r="K91" s="62"/>
      <c r="L91" s="79"/>
      <c r="M91" s="79"/>
      <c r="N91" s="79"/>
      <c r="O91" s="79"/>
      <c r="P91" s="79"/>
      <c r="Q91" s="82"/>
      <c r="R91" s="62"/>
      <c r="S91" s="79" t="s">
        <v>132</v>
      </c>
      <c r="T91" s="79"/>
      <c r="U91" s="79"/>
      <c r="V91" s="79"/>
      <c r="W91" s="79"/>
      <c r="X91" s="79"/>
      <c r="Y91" s="79"/>
      <c r="Z91" s="79"/>
      <c r="AA91" s="79"/>
      <c r="AB91" s="79"/>
      <c r="AC91" s="79"/>
      <c r="AD91" s="79"/>
      <c r="AE91" s="79"/>
      <c r="AF91" s="79"/>
      <c r="AG91" s="82"/>
      <c r="AH91" s="412"/>
      <c r="AI91" s="413"/>
      <c r="AJ91" s="413"/>
      <c r="AK91" s="413"/>
      <c r="AL91" s="413"/>
      <c r="AM91" s="414"/>
      <c r="AN91" s="55"/>
      <c r="AO91" s="84"/>
      <c r="AS91" s="88"/>
      <c r="AT91" s="88"/>
      <c r="AU91" s="88"/>
    </row>
    <row r="92" spans="2:47" s="1" customFormat="1" ht="12.75" customHeight="1" x14ac:dyDescent="0.25">
      <c r="B92" s="109" t="s">
        <v>155</v>
      </c>
      <c r="C92" s="118" t="s">
        <v>158</v>
      </c>
      <c r="D92" s="119"/>
      <c r="E92" s="96"/>
      <c r="F92" s="96"/>
      <c r="G92" s="97"/>
      <c r="H92" s="55"/>
      <c r="I92" s="55"/>
      <c r="J92" s="55"/>
      <c r="K92" s="66" t="s">
        <v>133</v>
      </c>
      <c r="L92" s="71"/>
      <c r="M92" s="71"/>
      <c r="N92" s="71"/>
      <c r="O92" s="71"/>
      <c r="P92" s="71"/>
      <c r="Q92" s="72"/>
      <c r="R92" s="66"/>
      <c r="S92" s="71" t="s">
        <v>190</v>
      </c>
      <c r="T92" s="71"/>
      <c r="U92" s="71"/>
      <c r="V92" s="71"/>
      <c r="W92" s="71"/>
      <c r="X92" s="71"/>
      <c r="Y92" s="71"/>
      <c r="Z92" s="71"/>
      <c r="AA92" s="71"/>
      <c r="AB92" s="71"/>
      <c r="AC92" s="71"/>
      <c r="AD92" s="71"/>
      <c r="AE92" s="71"/>
      <c r="AF92" s="71"/>
      <c r="AG92" s="72"/>
      <c r="AH92" s="409"/>
      <c r="AI92" s="410"/>
      <c r="AJ92" s="410"/>
      <c r="AK92" s="410"/>
      <c r="AL92" s="410"/>
      <c r="AM92" s="411"/>
      <c r="AN92" s="55"/>
      <c r="AO92" s="84"/>
      <c r="AP92"/>
    </row>
    <row r="93" spans="2:47" s="1" customFormat="1" ht="12.75" customHeight="1" x14ac:dyDescent="0.25">
      <c r="B93" s="116"/>
      <c r="C93" s="118"/>
      <c r="D93" s="119"/>
      <c r="E93" s="96"/>
      <c r="F93" s="96"/>
      <c r="G93" s="97"/>
      <c r="H93" s="55"/>
      <c r="I93" s="55"/>
      <c r="J93" s="55"/>
      <c r="K93" s="62" t="s">
        <v>134</v>
      </c>
      <c r="L93" s="79"/>
      <c r="M93" s="79"/>
      <c r="N93" s="79"/>
      <c r="O93" s="79"/>
      <c r="P93" s="79"/>
      <c r="Q93" s="82"/>
      <c r="R93" s="62"/>
      <c r="S93" s="79" t="s">
        <v>135</v>
      </c>
      <c r="T93" s="79"/>
      <c r="U93" s="79"/>
      <c r="V93" s="79"/>
      <c r="W93" s="79"/>
      <c r="X93" s="79"/>
      <c r="Y93" s="79"/>
      <c r="Z93" s="79"/>
      <c r="AA93" s="79"/>
      <c r="AB93" s="79"/>
      <c r="AC93" s="79"/>
      <c r="AD93" s="79"/>
      <c r="AE93" s="79"/>
      <c r="AF93" s="79"/>
      <c r="AG93" s="82"/>
      <c r="AH93" s="412"/>
      <c r="AI93" s="413"/>
      <c r="AJ93" s="413"/>
      <c r="AK93" s="413"/>
      <c r="AL93" s="413"/>
      <c r="AM93" s="414"/>
      <c r="AN93" s="55"/>
      <c r="AO93" s="84"/>
    </row>
    <row r="94" spans="2:47" s="1" customFormat="1" ht="12.75" customHeight="1" x14ac:dyDescent="0.25">
      <c r="B94" s="116"/>
      <c r="C94" s="118"/>
      <c r="D94" s="119"/>
      <c r="E94" s="96"/>
      <c r="F94" s="96"/>
      <c r="G94" s="97"/>
      <c r="H94" s="55"/>
      <c r="I94" s="55"/>
      <c r="J94" s="55"/>
      <c r="K94" s="66" t="s">
        <v>136</v>
      </c>
      <c r="L94" s="71"/>
      <c r="M94" s="71"/>
      <c r="N94" s="71"/>
      <c r="O94" s="71"/>
      <c r="P94" s="71"/>
      <c r="Q94" s="72"/>
      <c r="R94" s="66"/>
      <c r="S94" s="71" t="s">
        <v>137</v>
      </c>
      <c r="T94" s="71"/>
      <c r="U94" s="71"/>
      <c r="V94" s="71"/>
      <c r="W94" s="71"/>
      <c r="X94" s="71"/>
      <c r="Y94" s="71"/>
      <c r="Z94" s="71"/>
      <c r="AA94" s="71"/>
      <c r="AB94" s="71"/>
      <c r="AC94" s="71"/>
      <c r="AD94" s="71"/>
      <c r="AE94" s="71"/>
      <c r="AF94" s="71"/>
      <c r="AG94" s="72"/>
      <c r="AH94" s="409"/>
      <c r="AI94" s="410"/>
      <c r="AJ94" s="410"/>
      <c r="AK94" s="410"/>
      <c r="AL94" s="410"/>
      <c r="AM94" s="411"/>
      <c r="AN94" s="55"/>
      <c r="AO94" s="84"/>
    </row>
    <row r="95" spans="2:47" s="1" customFormat="1" ht="12.75" customHeight="1" x14ac:dyDescent="0.25">
      <c r="B95" s="116"/>
      <c r="C95" s="118"/>
      <c r="D95" s="119"/>
      <c r="E95" s="96"/>
      <c r="F95" s="96"/>
      <c r="G95" s="97"/>
      <c r="H95" s="55"/>
      <c r="I95" s="55"/>
      <c r="J95" s="55"/>
      <c r="K95" s="62" t="s">
        <v>134</v>
      </c>
      <c r="L95" s="79"/>
      <c r="M95" s="79"/>
      <c r="N95" s="79"/>
      <c r="O95" s="79"/>
      <c r="P95" s="79"/>
      <c r="Q95" s="82"/>
      <c r="R95" s="62"/>
      <c r="S95" s="79" t="s">
        <v>132</v>
      </c>
      <c r="T95" s="79"/>
      <c r="U95" s="79"/>
      <c r="V95" s="79"/>
      <c r="W95" s="79"/>
      <c r="X95" s="79"/>
      <c r="Y95" s="79"/>
      <c r="Z95" s="79"/>
      <c r="AA95" s="79"/>
      <c r="AB95" s="79"/>
      <c r="AC95" s="79"/>
      <c r="AD95" s="79"/>
      <c r="AE95" s="79"/>
      <c r="AF95" s="79"/>
      <c r="AG95" s="82"/>
      <c r="AH95" s="412"/>
      <c r="AI95" s="413"/>
      <c r="AJ95" s="413"/>
      <c r="AK95" s="413"/>
      <c r="AL95" s="413"/>
      <c r="AM95" s="414"/>
      <c r="AN95" s="55"/>
      <c r="AO95" s="84"/>
    </row>
    <row r="96" spans="2:47" x14ac:dyDescent="0.25">
      <c r="B96" s="114"/>
      <c r="C96" s="113"/>
      <c r="D96" s="111"/>
      <c r="E96" s="94"/>
      <c r="F96" s="94"/>
      <c r="G96" s="95"/>
      <c r="H96" s="22"/>
      <c r="I96" s="22"/>
      <c r="J96" s="22"/>
      <c r="K96" s="22"/>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22"/>
      <c r="AO96" s="53"/>
    </row>
    <row r="97" spans="2:41" x14ac:dyDescent="0.25">
      <c r="B97" s="114"/>
      <c r="C97" s="113"/>
      <c r="D97" s="111"/>
      <c r="E97" s="94"/>
      <c r="F97" s="94"/>
      <c r="G97" s="95"/>
      <c r="H97" s="22"/>
      <c r="I97" s="22"/>
      <c r="J97" s="22"/>
      <c r="K97" s="104" t="s">
        <v>138</v>
      </c>
      <c r="L97" s="57" t="s">
        <v>186</v>
      </c>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3"/>
    </row>
    <row r="98" spans="2:41" x14ac:dyDescent="0.25">
      <c r="B98" s="114"/>
      <c r="C98" s="113"/>
      <c r="D98" s="111"/>
      <c r="E98" s="94"/>
      <c r="F98" s="94"/>
      <c r="G98" s="95"/>
      <c r="H98" s="22"/>
      <c r="I98" s="22"/>
      <c r="J98" s="22"/>
      <c r="K98" s="54"/>
      <c r="L98" s="54" t="s">
        <v>139</v>
      </c>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3"/>
    </row>
    <row r="99" spans="2:41" x14ac:dyDescent="0.25">
      <c r="B99" s="114"/>
      <c r="C99" s="113"/>
      <c r="D99" s="111"/>
      <c r="E99" s="94"/>
      <c r="F99" s="94"/>
      <c r="G99" s="95"/>
      <c r="H99" s="22"/>
      <c r="I99" s="22"/>
      <c r="J99" s="22"/>
      <c r="K99" s="54"/>
      <c r="L99" s="54" t="s">
        <v>140</v>
      </c>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3"/>
    </row>
    <row r="100" spans="2:41" ht="12" customHeight="1" x14ac:dyDescent="0.25">
      <c r="B100" s="114"/>
      <c r="C100" s="113"/>
      <c r="D100" s="111"/>
      <c r="E100" s="94"/>
      <c r="F100" s="94"/>
      <c r="G100" s="95"/>
      <c r="H100" s="22"/>
      <c r="I100" s="22"/>
      <c r="J100" s="22"/>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3"/>
    </row>
    <row r="101" spans="2:41" x14ac:dyDescent="0.25">
      <c r="B101" s="114"/>
      <c r="C101" s="113"/>
      <c r="D101" s="111"/>
      <c r="E101" s="94"/>
      <c r="F101" s="94"/>
      <c r="G101" s="95"/>
      <c r="H101" s="22"/>
      <c r="I101" s="22"/>
      <c r="J101" s="22"/>
      <c r="K101" s="104" t="s">
        <v>141</v>
      </c>
      <c r="L101" s="57" t="s">
        <v>142</v>
      </c>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3"/>
    </row>
    <row r="102" spans="2:41" x14ac:dyDescent="0.25">
      <c r="B102" s="114"/>
      <c r="C102" s="113"/>
      <c r="D102" s="111"/>
      <c r="E102" s="94"/>
      <c r="F102" s="94"/>
      <c r="G102" s="95"/>
      <c r="H102" s="22"/>
      <c r="I102" s="22"/>
      <c r="J102" s="22"/>
      <c r="K102" s="54"/>
      <c r="L102" s="54" t="s">
        <v>143</v>
      </c>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3"/>
    </row>
    <row r="103" spans="2:41" ht="9.75" customHeight="1" x14ac:dyDescent="0.25">
      <c r="B103" s="114"/>
      <c r="C103" s="113"/>
      <c r="D103" s="111"/>
      <c r="E103" s="94"/>
      <c r="F103" s="94"/>
      <c r="G103" s="95"/>
      <c r="H103" s="22"/>
      <c r="I103" s="22"/>
      <c r="J103" s="22"/>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3"/>
    </row>
    <row r="104" spans="2:41" ht="15" customHeight="1" x14ac:dyDescent="0.25">
      <c r="B104" s="112" t="s">
        <v>156</v>
      </c>
      <c r="C104" s="418" t="s">
        <v>180</v>
      </c>
      <c r="D104" s="419"/>
      <c r="E104" s="94"/>
      <c r="F104" s="94"/>
      <c r="G104" s="95"/>
      <c r="H104" s="22"/>
      <c r="I104" s="22"/>
      <c r="J104" s="22"/>
      <c r="K104" s="54"/>
      <c r="L104" s="54"/>
      <c r="M104" s="54"/>
      <c r="N104" s="54"/>
      <c r="O104" s="54"/>
      <c r="P104" s="54"/>
      <c r="Q104" s="54"/>
      <c r="R104" s="54"/>
      <c r="S104" s="54"/>
      <c r="T104" s="54"/>
      <c r="U104" s="54"/>
      <c r="V104" s="54"/>
      <c r="W104" s="54"/>
      <c r="X104" s="54"/>
      <c r="Y104" s="54" t="s">
        <v>144</v>
      </c>
      <c r="Z104" s="54"/>
      <c r="AA104" s="22"/>
      <c r="AB104" s="54"/>
      <c r="AC104" s="54"/>
      <c r="AD104" s="54"/>
      <c r="AE104" s="415"/>
      <c r="AF104" s="415"/>
      <c r="AG104" s="415"/>
      <c r="AH104" s="415"/>
      <c r="AI104" s="415"/>
      <c r="AJ104" s="415"/>
      <c r="AK104" s="415"/>
      <c r="AL104" s="415"/>
      <c r="AM104" s="54"/>
      <c r="AN104" s="54"/>
      <c r="AO104" s="53"/>
    </row>
    <row r="105" spans="2:41" x14ac:dyDescent="0.25">
      <c r="B105" s="114"/>
      <c r="C105" s="418"/>
      <c r="D105" s="419"/>
      <c r="E105" s="94"/>
      <c r="F105" s="94"/>
      <c r="G105" s="95"/>
      <c r="H105" s="22"/>
      <c r="I105" s="22"/>
      <c r="J105" s="22"/>
      <c r="K105" s="54"/>
      <c r="L105" s="54"/>
      <c r="M105" s="54"/>
      <c r="N105" s="54"/>
      <c r="O105" s="54"/>
      <c r="P105" s="54"/>
      <c r="Q105" s="54"/>
      <c r="R105" s="54"/>
      <c r="S105" s="54"/>
      <c r="T105" s="54"/>
      <c r="U105" s="54"/>
      <c r="V105" s="54"/>
      <c r="W105" s="54"/>
      <c r="X105" s="54"/>
      <c r="Y105" s="54"/>
      <c r="Z105" s="54"/>
      <c r="AA105" s="22"/>
      <c r="AB105" s="54"/>
      <c r="AC105" s="54"/>
      <c r="AD105" s="54"/>
      <c r="AE105" s="54"/>
      <c r="AF105" s="54"/>
      <c r="AG105" s="54"/>
      <c r="AH105" s="54"/>
      <c r="AI105" s="54"/>
      <c r="AJ105" s="54"/>
      <c r="AK105" s="54"/>
      <c r="AL105" s="54"/>
      <c r="AM105" s="54"/>
      <c r="AN105" s="54"/>
      <c r="AO105" s="53"/>
    </row>
    <row r="106" spans="2:41" ht="18.75" x14ac:dyDescent="0.4">
      <c r="B106" s="114"/>
      <c r="C106" s="418"/>
      <c r="D106" s="419"/>
      <c r="E106" s="94"/>
      <c r="F106" s="94"/>
      <c r="G106" s="95"/>
      <c r="H106" s="22"/>
      <c r="I106" s="22"/>
      <c r="J106" s="22"/>
      <c r="K106" s="54"/>
      <c r="L106" s="54"/>
      <c r="M106" s="54"/>
      <c r="N106" s="54"/>
      <c r="O106" s="54"/>
      <c r="P106" s="54"/>
      <c r="Q106" s="54"/>
      <c r="R106" s="54"/>
      <c r="S106" s="54"/>
      <c r="T106" s="54"/>
      <c r="U106" s="54"/>
      <c r="V106" s="54"/>
      <c r="W106" s="54"/>
      <c r="X106" s="54"/>
      <c r="Y106" s="54"/>
      <c r="Z106" s="54"/>
      <c r="AA106" s="54" t="s">
        <v>145</v>
      </c>
      <c r="AB106" s="54"/>
      <c r="AC106" s="416"/>
      <c r="AD106" s="416"/>
      <c r="AE106" s="416"/>
      <c r="AF106" s="416"/>
      <c r="AG106" s="416"/>
      <c r="AH106" s="416"/>
      <c r="AI106" s="416"/>
      <c r="AJ106" s="416"/>
      <c r="AK106" s="416"/>
      <c r="AL106" s="416"/>
      <c r="AM106" s="54"/>
      <c r="AN106" s="54"/>
      <c r="AO106" s="53"/>
    </row>
    <row r="107" spans="2:41" x14ac:dyDescent="0.25">
      <c r="B107" s="114"/>
      <c r="C107" s="418"/>
      <c r="D107" s="419"/>
      <c r="E107" s="94"/>
      <c r="F107" s="94"/>
      <c r="G107" s="95"/>
      <c r="H107" s="22"/>
      <c r="I107" s="22"/>
      <c r="J107" s="22"/>
      <c r="K107" s="78"/>
      <c r="L107" s="78"/>
      <c r="M107" s="78"/>
      <c r="N107" s="78"/>
      <c r="O107" s="78"/>
      <c r="P107" s="78"/>
      <c r="Q107" s="78"/>
      <c r="R107" s="78"/>
      <c r="S107" s="78"/>
      <c r="T107" s="78"/>
      <c r="U107" s="78"/>
      <c r="V107" s="54"/>
      <c r="W107" s="54"/>
      <c r="X107" s="54"/>
      <c r="Y107" s="54"/>
      <c r="Z107" s="54"/>
      <c r="AA107" s="54"/>
      <c r="AB107" s="54"/>
      <c r="AC107" s="54"/>
      <c r="AD107" s="54"/>
      <c r="AE107" s="54"/>
      <c r="AF107" s="54"/>
      <c r="AG107" s="54"/>
      <c r="AH107" s="54"/>
      <c r="AI107" s="54"/>
      <c r="AJ107" s="54"/>
      <c r="AK107" s="54"/>
      <c r="AL107" s="54"/>
      <c r="AM107" s="54"/>
      <c r="AN107" s="54"/>
      <c r="AO107" s="53"/>
    </row>
    <row r="108" spans="2:41" ht="30" customHeight="1" x14ac:dyDescent="0.25">
      <c r="B108" s="114"/>
      <c r="C108" s="420" t="s">
        <v>179</v>
      </c>
      <c r="D108" s="421"/>
      <c r="E108" s="94"/>
      <c r="F108" s="94"/>
      <c r="G108" s="95"/>
      <c r="H108" s="22"/>
      <c r="I108" s="22"/>
      <c r="J108" s="22"/>
      <c r="K108" s="89" t="s">
        <v>146</v>
      </c>
      <c r="L108" s="54"/>
      <c r="M108" s="54"/>
      <c r="N108" s="54"/>
      <c r="O108" s="54"/>
      <c r="P108" s="54"/>
      <c r="Q108" s="54"/>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53"/>
    </row>
    <row r="109" spans="2:41" x14ac:dyDescent="0.25">
      <c r="B109" s="114"/>
      <c r="C109" s="420"/>
      <c r="D109" s="421"/>
      <c r="E109" s="94"/>
      <c r="F109" s="94"/>
      <c r="G109" s="95"/>
      <c r="H109" s="22"/>
      <c r="I109" s="22"/>
      <c r="J109" s="22"/>
      <c r="K109" s="89" t="s">
        <v>147</v>
      </c>
      <c r="L109" s="54"/>
      <c r="M109" s="54"/>
      <c r="N109" s="54"/>
      <c r="O109" s="54"/>
      <c r="P109" s="54"/>
      <c r="Q109" s="54"/>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53"/>
    </row>
    <row r="110" spans="2:41" x14ac:dyDescent="0.25">
      <c r="B110" s="114"/>
      <c r="C110" s="420"/>
      <c r="D110" s="421"/>
      <c r="E110" s="94"/>
      <c r="F110" s="94"/>
      <c r="G110" s="95"/>
      <c r="H110" s="22"/>
      <c r="I110" s="22"/>
      <c r="J110" s="22"/>
      <c r="K110" s="89" t="s">
        <v>148</v>
      </c>
      <c r="L110" s="54"/>
      <c r="M110" s="54"/>
      <c r="N110" s="54"/>
      <c r="O110" s="54"/>
      <c r="P110" s="54"/>
      <c r="Q110" s="54"/>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53"/>
    </row>
    <row r="111" spans="2:41" ht="9.75" customHeight="1" thickBot="1" x14ac:dyDescent="0.3">
      <c r="B111" s="120"/>
      <c r="C111" s="422"/>
      <c r="D111" s="423"/>
      <c r="E111" s="94"/>
      <c r="F111" s="94"/>
      <c r="G111" s="95"/>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53"/>
    </row>
    <row r="112" spans="2:41" ht="9" customHeight="1" thickTop="1" thickBot="1" x14ac:dyDescent="0.3">
      <c r="B112" s="94"/>
      <c r="C112" s="94"/>
      <c r="D112" s="94"/>
      <c r="E112" s="94"/>
      <c r="F112" s="94"/>
      <c r="G112" s="98"/>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1"/>
    </row>
    <row r="113" spans="2:36" ht="28.5" customHeight="1" thickTop="1" x14ac:dyDescent="0.3">
      <c r="B113" s="94"/>
      <c r="C113" s="94"/>
      <c r="D113" s="94"/>
      <c r="E113" s="94"/>
      <c r="F113" s="94"/>
      <c r="G113" s="94"/>
      <c r="K113" s="47"/>
      <c r="L113" s="92"/>
      <c r="M113" s="408" t="s">
        <v>149</v>
      </c>
      <c r="N113" s="408"/>
      <c r="O113" s="408"/>
      <c r="P113" s="408"/>
      <c r="Q113" s="408"/>
      <c r="R113" s="408"/>
      <c r="S113" s="408"/>
      <c r="T113" s="408"/>
      <c r="U113" s="408"/>
      <c r="V113" s="408"/>
      <c r="W113" s="408"/>
      <c r="X113" s="408"/>
      <c r="Y113" s="408"/>
      <c r="Z113" s="408"/>
      <c r="AA113" s="408"/>
      <c r="AB113" s="408"/>
      <c r="AC113" s="408"/>
      <c r="AD113" s="408"/>
      <c r="AE113" s="408"/>
      <c r="AF113" s="408"/>
      <c r="AG113" s="408"/>
      <c r="AH113" s="408"/>
      <c r="AI113" s="408"/>
      <c r="AJ113" s="93"/>
    </row>
    <row r="114" spans="2:36" ht="28.5" customHeight="1" x14ac:dyDescent="0.3">
      <c r="B114" s="94"/>
      <c r="C114" s="94"/>
      <c r="D114" s="94"/>
      <c r="E114" s="94"/>
      <c r="F114" s="94"/>
      <c r="G114" s="94"/>
      <c r="K114" s="92"/>
      <c r="L114" s="92"/>
      <c r="M114" s="408"/>
      <c r="N114" s="408"/>
      <c r="O114" s="408"/>
      <c r="P114" s="408"/>
      <c r="Q114" s="408"/>
      <c r="R114" s="408"/>
      <c r="S114" s="408"/>
      <c r="T114" s="408"/>
      <c r="U114" s="408"/>
      <c r="V114" s="408"/>
      <c r="W114" s="408"/>
      <c r="X114" s="408"/>
      <c r="Y114" s="408"/>
      <c r="Z114" s="408"/>
      <c r="AA114" s="408"/>
      <c r="AB114" s="408"/>
      <c r="AC114" s="408"/>
      <c r="AD114" s="408"/>
      <c r="AE114" s="408"/>
      <c r="AF114" s="408"/>
      <c r="AG114" s="408"/>
      <c r="AH114" s="408"/>
      <c r="AI114" s="408"/>
      <c r="AJ114" s="93"/>
    </row>
    <row r="115" spans="2:36" ht="36" customHeight="1" x14ac:dyDescent="0.25">
      <c r="B115" s="94"/>
      <c r="C115" s="94"/>
      <c r="D115" s="94"/>
      <c r="E115" s="94"/>
      <c r="F115" s="94"/>
      <c r="G115" s="94"/>
    </row>
    <row r="116" spans="2:36" ht="36" customHeight="1" x14ac:dyDescent="0.25"/>
    <row r="117" spans="2:36" ht="36" customHeight="1" x14ac:dyDescent="0.25"/>
    <row r="118" spans="2:36" ht="36" customHeight="1" x14ac:dyDescent="0.25"/>
    <row r="119" spans="2:36" ht="36" customHeight="1" x14ac:dyDescent="0.25"/>
    <row r="120" spans="2:36" ht="36" customHeight="1" x14ac:dyDescent="0.25"/>
    <row r="121" spans="2:36" ht="36" customHeight="1" x14ac:dyDescent="0.25"/>
    <row r="122" spans="2:36" ht="36" customHeight="1" x14ac:dyDescent="0.25"/>
    <row r="123" spans="2:36" ht="36" customHeight="1" x14ac:dyDescent="0.25"/>
    <row r="124" spans="2:36" ht="36" customHeight="1" x14ac:dyDescent="0.25"/>
    <row r="125" spans="2:36" ht="36" customHeight="1" x14ac:dyDescent="0.25"/>
    <row r="126" spans="2:36" ht="36" customHeight="1" x14ac:dyDescent="0.25"/>
  </sheetData>
  <mergeCells count="45">
    <mergeCell ref="C108:D111"/>
    <mergeCell ref="M113:AI114"/>
    <mergeCell ref="J7:AK8"/>
    <mergeCell ref="AH90:AM91"/>
    <mergeCell ref="AH92:AM93"/>
    <mergeCell ref="AH94:AM95"/>
    <mergeCell ref="C104:D107"/>
    <mergeCell ref="AE104:AL104"/>
    <mergeCell ref="AC106:AL106"/>
    <mergeCell ref="U76:Y76"/>
    <mergeCell ref="K78:M78"/>
    <mergeCell ref="X78:AB78"/>
    <mergeCell ref="K80:M80"/>
    <mergeCell ref="V80:AA80"/>
    <mergeCell ref="S22:AL23"/>
    <mergeCell ref="S24:AL24"/>
    <mergeCell ref="B83:B84"/>
    <mergeCell ref="C83:D85"/>
    <mergeCell ref="L83:AJ83"/>
    <mergeCell ref="W84:AA84"/>
    <mergeCell ref="C61:D62"/>
    <mergeCell ref="P61:T61"/>
    <mergeCell ref="P64:T64"/>
    <mergeCell ref="P67:T67"/>
    <mergeCell ref="C68:D81"/>
    <mergeCell ref="K72:M72"/>
    <mergeCell ref="S72:V72"/>
    <mergeCell ref="K74:M74"/>
    <mergeCell ref="T74:W74"/>
    <mergeCell ref="K76:M76"/>
    <mergeCell ref="S25:AL25"/>
    <mergeCell ref="S26:AL27"/>
    <mergeCell ref="S28:AL29"/>
    <mergeCell ref="S30:AL30"/>
    <mergeCell ref="S12:AK12"/>
    <mergeCell ref="C18:D19"/>
    <mergeCell ref="L18:M18"/>
    <mergeCell ref="R18:T18"/>
    <mergeCell ref="U18:AJ18"/>
    <mergeCell ref="S21:AL21"/>
    <mergeCell ref="J1:AK1"/>
    <mergeCell ref="Q2:AD2"/>
    <mergeCell ref="B6:D7"/>
    <mergeCell ref="I6:AL6"/>
    <mergeCell ref="S11:AK11"/>
  </mergeCells>
  <dataValidations count="5">
    <dataValidation type="list" allowBlank="1" showInputMessage="1" showErrorMessage="1" sqref="S28:AL29" xr:uid="{48FB27D2-0FCE-4A45-8137-80815A0A2A84}">
      <formula1>#REF!</formula1>
    </dataValidation>
    <dataValidation type="list" allowBlank="1" showInputMessage="1" showErrorMessage="1" sqref="S30:AL30" xr:uid="{54917C16-F986-4F0C-BB4E-AF756EF8D123}">
      <formula1>#REF!</formula1>
    </dataValidation>
    <dataValidation type="list" allowBlank="1" showInputMessage="1" showErrorMessage="1" sqref="AH94:AM95" xr:uid="{30A7BEDC-17E0-4B0D-AEAC-2F891ADE5AC8}">
      <formula1>$AU$90:$AU$91</formula1>
    </dataValidation>
    <dataValidation type="list" allowBlank="1" showInputMessage="1" showErrorMessage="1" sqref="AH92:AM93" xr:uid="{2E956252-CBA6-46D7-BEBD-CEAC9D2BFBFB}">
      <formula1>$AT$90:$AT$91</formula1>
    </dataValidation>
    <dataValidation type="list" allowBlank="1" showInputMessage="1" showErrorMessage="1" sqref="AH90:AM91" xr:uid="{6426AAE5-FB66-409A-A59F-038BA279D093}">
      <formula1>$AS$90:$AS$91</formula1>
    </dataValidation>
  </dataValidations>
  <pageMargins left="0.31496062992125984" right="0.31496062992125984" top="0.15748031496062992" bottom="0.15748031496062992" header="0.31496062992125984" footer="0.31496062992125984"/>
  <pageSetup orientation="portrait" r:id="rId1"/>
  <drawing r:id="rId2"/>
  <pictur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FA4D5-880B-4D12-A2ED-3C68F12028AF}">
  <sheetPr>
    <tabColor theme="8" tint="-0.249977111117893"/>
  </sheetPr>
  <dimension ref="B1:AU124"/>
  <sheetViews>
    <sheetView showGridLines="0" showRowColHeaders="0" workbookViewId="0">
      <selection activeCell="AP6" sqref="AP6"/>
    </sheetView>
  </sheetViews>
  <sheetFormatPr defaultRowHeight="15" x14ac:dyDescent="0.25"/>
  <cols>
    <col min="1" max="1" width="2.42578125" customWidth="1"/>
    <col min="2" max="2" width="3.28515625" customWidth="1"/>
    <col min="3" max="3" width="18.28515625" customWidth="1"/>
    <col min="4" max="4" width="19" customWidth="1"/>
    <col min="5" max="5" width="12.5703125" customWidth="1"/>
    <col min="6" max="6" width="2.140625" customWidth="1"/>
    <col min="7" max="7" width="1.5703125" customWidth="1"/>
    <col min="8" max="8" width="2.5703125" customWidth="1"/>
    <col min="9" max="9" width="0.85546875" customWidth="1"/>
    <col min="10" max="10" width="1.85546875" customWidth="1"/>
    <col min="11" max="11" width="4" customWidth="1"/>
    <col min="12" max="12" width="3.5703125" customWidth="1"/>
    <col min="13" max="13" width="3" customWidth="1"/>
    <col min="14" max="14" width="7.28515625" customWidth="1"/>
    <col min="15" max="15" width="1.85546875" customWidth="1"/>
    <col min="16" max="16" width="7.42578125" customWidth="1"/>
    <col min="17" max="17" width="1.7109375" customWidth="1"/>
    <col min="18" max="18" width="0.42578125" customWidth="1"/>
    <col min="19" max="19" width="2.42578125" customWidth="1"/>
    <col min="20" max="21" width="3.140625" customWidth="1"/>
    <col min="22" max="22" width="3.5703125" customWidth="1"/>
    <col min="23" max="23" width="1.5703125" customWidth="1"/>
    <col min="24" max="24" width="3.140625" customWidth="1"/>
    <col min="25" max="25" width="3.42578125" customWidth="1"/>
    <col min="26" max="26" width="3.28515625" customWidth="1"/>
    <col min="27" max="35" width="3.140625" customWidth="1"/>
    <col min="36" max="36" width="3.85546875" customWidth="1"/>
    <col min="37" max="37" width="3.5703125" customWidth="1"/>
    <col min="38" max="38" width="2.7109375" customWidth="1"/>
    <col min="39" max="39" width="2.5703125" customWidth="1"/>
    <col min="40" max="40" width="0.7109375" customWidth="1"/>
    <col min="41" max="41" width="1.5703125" customWidth="1"/>
    <col min="42" max="42" width="14.85546875" customWidth="1"/>
    <col min="43" max="43" width="11.28515625" hidden="1" customWidth="1"/>
    <col min="44" max="44" width="3.140625" hidden="1" customWidth="1"/>
    <col min="45" max="47" width="9.140625" hidden="1" customWidth="1"/>
    <col min="48" max="60" width="0" hidden="1" customWidth="1"/>
  </cols>
  <sheetData>
    <row r="1" spans="2:41" ht="12" customHeight="1" thickBot="1" x14ac:dyDescent="0.3">
      <c r="H1" s="47"/>
      <c r="I1" s="47"/>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47"/>
      <c r="AM1" s="47"/>
      <c r="AN1" s="47"/>
      <c r="AO1" s="47"/>
    </row>
    <row r="2" spans="2:41" ht="21.75" customHeight="1" thickBot="1" x14ac:dyDescent="0.3">
      <c r="H2" s="47"/>
      <c r="I2" s="47"/>
      <c r="J2" s="123"/>
      <c r="K2" s="123"/>
      <c r="L2" s="123"/>
      <c r="M2" s="123"/>
      <c r="N2" s="123"/>
      <c r="O2" s="123"/>
      <c r="P2" s="123"/>
      <c r="Q2" s="424" t="s">
        <v>193</v>
      </c>
      <c r="R2" s="425"/>
      <c r="S2" s="425"/>
      <c r="T2" s="425"/>
      <c r="U2" s="425"/>
      <c r="V2" s="425"/>
      <c r="W2" s="425"/>
      <c r="X2" s="425"/>
      <c r="Y2" s="425"/>
      <c r="Z2" s="425"/>
      <c r="AA2" s="425"/>
      <c r="AB2" s="425"/>
      <c r="AC2" s="425"/>
      <c r="AD2" s="426"/>
      <c r="AE2" s="123"/>
      <c r="AF2" s="123"/>
      <c r="AG2" s="123"/>
      <c r="AH2" s="123"/>
      <c r="AI2" s="123"/>
      <c r="AJ2" s="123"/>
      <c r="AK2" s="123"/>
      <c r="AL2" s="47"/>
      <c r="AM2" s="47"/>
      <c r="AN2" s="47"/>
      <c r="AO2" s="47"/>
    </row>
    <row r="3" spans="2:41" ht="15.75" customHeight="1" thickBot="1" x14ac:dyDescent="0.3">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row>
    <row r="4" spans="2:41" ht="8.25" customHeight="1" thickTop="1" x14ac:dyDescent="0.25">
      <c r="G4" s="49"/>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1"/>
    </row>
    <row r="5" spans="2:41" ht="8.25" customHeight="1" thickBot="1" x14ac:dyDescent="0.3">
      <c r="G5" s="5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53"/>
    </row>
    <row r="6" spans="2:41" ht="18.75" customHeight="1" thickTop="1" x14ac:dyDescent="0.25">
      <c r="B6" s="434" t="s">
        <v>165</v>
      </c>
      <c r="C6" s="435"/>
      <c r="D6" s="436"/>
      <c r="G6" s="52"/>
      <c r="H6" s="54"/>
      <c r="I6" s="391" t="s">
        <v>195</v>
      </c>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22"/>
      <c r="AN6" s="22"/>
      <c r="AO6" s="53"/>
    </row>
    <row r="7" spans="2:41" x14ac:dyDescent="0.25">
      <c r="B7" s="437"/>
      <c r="C7" s="438"/>
      <c r="D7" s="439"/>
      <c r="G7" s="52"/>
      <c r="H7" s="54"/>
      <c r="I7" s="54"/>
      <c r="J7" s="392" t="s">
        <v>196</v>
      </c>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55"/>
      <c r="AM7" s="22"/>
      <c r="AN7" s="22"/>
      <c r="AO7" s="53"/>
    </row>
    <row r="8" spans="2:41" x14ac:dyDescent="0.25">
      <c r="B8" s="106"/>
      <c r="C8" s="107"/>
      <c r="D8" s="108"/>
      <c r="G8" s="52"/>
      <c r="H8" s="54"/>
      <c r="I8" s="5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55"/>
      <c r="AM8" s="22"/>
      <c r="AN8" s="22"/>
      <c r="AO8" s="53"/>
    </row>
    <row r="9" spans="2:41" x14ac:dyDescent="0.25">
      <c r="B9" s="106"/>
      <c r="C9" s="107"/>
      <c r="D9" s="108"/>
      <c r="G9" s="52"/>
      <c r="H9" s="54"/>
      <c r="I9" s="57" t="s">
        <v>55</v>
      </c>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5"/>
      <c r="AM9" s="22"/>
      <c r="AN9" s="22"/>
      <c r="AO9" s="53"/>
    </row>
    <row r="10" spans="2:41" x14ac:dyDescent="0.25">
      <c r="B10" s="106"/>
      <c r="C10" s="107"/>
      <c r="D10" s="108"/>
      <c r="G10" s="52"/>
      <c r="H10" s="54"/>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5"/>
      <c r="AM10" s="22"/>
      <c r="AN10" s="22"/>
      <c r="AO10" s="53"/>
    </row>
    <row r="11" spans="2:41" ht="18" customHeight="1" x14ac:dyDescent="0.25">
      <c r="B11" s="109" t="s">
        <v>18</v>
      </c>
      <c r="C11" s="110" t="s">
        <v>150</v>
      </c>
      <c r="D11" s="111"/>
      <c r="E11" s="94"/>
      <c r="F11" s="94"/>
      <c r="G11" s="95"/>
      <c r="H11" s="54"/>
      <c r="I11" s="58"/>
      <c r="J11" s="59" t="s">
        <v>56</v>
      </c>
      <c r="K11" s="59"/>
      <c r="L11" s="59"/>
      <c r="M11" s="59"/>
      <c r="N11" s="59"/>
      <c r="O11" s="59"/>
      <c r="P11" s="59"/>
      <c r="Q11" s="60"/>
      <c r="R11" s="61"/>
      <c r="S11" s="393"/>
      <c r="T11" s="393"/>
      <c r="U11" s="393"/>
      <c r="V11" s="393"/>
      <c r="W11" s="393"/>
      <c r="X11" s="393"/>
      <c r="Y11" s="393"/>
      <c r="Z11" s="393"/>
      <c r="AA11" s="393"/>
      <c r="AB11" s="393"/>
      <c r="AC11" s="393"/>
      <c r="AD11" s="393"/>
      <c r="AE11" s="393"/>
      <c r="AF11" s="393"/>
      <c r="AG11" s="393"/>
      <c r="AH11" s="393"/>
      <c r="AI11" s="393"/>
      <c r="AJ11" s="393"/>
      <c r="AK11" s="394"/>
      <c r="AL11" s="55"/>
      <c r="AM11" s="22"/>
      <c r="AN11" s="22"/>
      <c r="AO11" s="53"/>
    </row>
    <row r="12" spans="2:41" ht="18" customHeight="1" x14ac:dyDescent="0.25">
      <c r="B12" s="112"/>
      <c r="C12" s="113"/>
      <c r="D12" s="111"/>
      <c r="E12" s="94"/>
      <c r="F12" s="94"/>
      <c r="G12" s="95"/>
      <c r="H12" s="54"/>
      <c r="I12" s="58"/>
      <c r="J12" s="59" t="s">
        <v>58</v>
      </c>
      <c r="K12" s="59"/>
      <c r="L12" s="59"/>
      <c r="M12" s="59"/>
      <c r="N12" s="59"/>
      <c r="O12" s="59"/>
      <c r="P12" s="59"/>
      <c r="Q12" s="60"/>
      <c r="R12" s="62"/>
      <c r="S12" s="395"/>
      <c r="T12" s="395"/>
      <c r="U12" s="395"/>
      <c r="V12" s="395"/>
      <c r="W12" s="395"/>
      <c r="X12" s="395"/>
      <c r="Y12" s="395"/>
      <c r="Z12" s="395"/>
      <c r="AA12" s="395"/>
      <c r="AB12" s="395"/>
      <c r="AC12" s="395"/>
      <c r="AD12" s="395"/>
      <c r="AE12" s="395"/>
      <c r="AF12" s="395"/>
      <c r="AG12" s="395"/>
      <c r="AH12" s="395"/>
      <c r="AI12" s="395"/>
      <c r="AJ12" s="395"/>
      <c r="AK12" s="396"/>
      <c r="AL12" s="55"/>
      <c r="AM12" s="22"/>
      <c r="AN12" s="22"/>
      <c r="AO12" s="53"/>
    </row>
    <row r="13" spans="2:41" x14ac:dyDescent="0.25">
      <c r="B13" s="112"/>
      <c r="C13" s="113"/>
      <c r="D13" s="111"/>
      <c r="E13" s="94"/>
      <c r="F13" s="94"/>
      <c r="G13" s="95"/>
      <c r="H13" s="54"/>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5"/>
      <c r="AM13" s="22"/>
      <c r="AN13" s="22"/>
      <c r="AO13" s="53"/>
    </row>
    <row r="14" spans="2:41" x14ac:dyDescent="0.25">
      <c r="B14" s="112"/>
      <c r="C14" s="113"/>
      <c r="D14" s="111"/>
      <c r="E14" s="94"/>
      <c r="F14" s="94"/>
      <c r="G14" s="95"/>
      <c r="H14" s="54"/>
      <c r="I14" s="57" t="s">
        <v>59</v>
      </c>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5"/>
      <c r="AM14" s="22"/>
      <c r="AN14" s="22"/>
      <c r="AO14" s="53"/>
    </row>
    <row r="15" spans="2:41" x14ac:dyDescent="0.25">
      <c r="B15" s="112"/>
      <c r="C15" s="113"/>
      <c r="D15" s="111"/>
      <c r="E15" s="94"/>
      <c r="F15" s="94"/>
      <c r="G15" s="95"/>
      <c r="H15" s="54"/>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5"/>
      <c r="AM15" s="22"/>
      <c r="AN15" s="22"/>
      <c r="AO15" s="53"/>
    </row>
    <row r="16" spans="2:41" x14ac:dyDescent="0.25">
      <c r="B16" s="112"/>
      <c r="C16" s="113"/>
      <c r="D16" s="111"/>
      <c r="E16" s="94"/>
      <c r="F16" s="94"/>
      <c r="G16" s="95"/>
      <c r="H16" s="54"/>
      <c r="I16" s="57"/>
      <c r="J16" s="57"/>
      <c r="K16" s="75" t="s">
        <v>60</v>
      </c>
      <c r="L16" s="57" t="s">
        <v>191</v>
      </c>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5"/>
      <c r="AM16" s="22"/>
      <c r="AN16" s="22"/>
      <c r="AO16" s="53"/>
    </row>
    <row r="17" spans="2:41" x14ac:dyDescent="0.25">
      <c r="B17" s="112"/>
      <c r="C17" s="113"/>
      <c r="D17" s="111"/>
      <c r="E17" s="94"/>
      <c r="F17" s="94"/>
      <c r="G17" s="95"/>
      <c r="H17" s="54"/>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5"/>
      <c r="AM17" s="22"/>
      <c r="AN17" s="22"/>
      <c r="AO17" s="53"/>
    </row>
    <row r="18" spans="2:41" ht="15" customHeight="1" x14ac:dyDescent="0.25">
      <c r="B18" s="112" t="s">
        <v>20</v>
      </c>
      <c r="C18" s="428" t="s">
        <v>151</v>
      </c>
      <c r="D18" s="429"/>
      <c r="E18" s="94"/>
      <c r="F18" s="94"/>
      <c r="G18" s="95"/>
      <c r="H18" s="54"/>
      <c r="I18" s="57"/>
      <c r="J18" s="57"/>
      <c r="K18" s="75" t="s">
        <v>61</v>
      </c>
      <c r="L18" s="397" t="s">
        <v>159</v>
      </c>
      <c r="M18" s="397"/>
      <c r="N18" s="99" t="s">
        <v>62</v>
      </c>
      <c r="O18" s="100" t="s">
        <v>160</v>
      </c>
      <c r="P18" s="99" t="s">
        <v>161</v>
      </c>
      <c r="Q18" s="100" t="s">
        <v>163</v>
      </c>
      <c r="R18" s="403" t="s">
        <v>162</v>
      </c>
      <c r="S18" s="403"/>
      <c r="T18" s="403"/>
      <c r="U18" s="398" t="s">
        <v>164</v>
      </c>
      <c r="V18" s="398"/>
      <c r="W18" s="398"/>
      <c r="X18" s="398"/>
      <c r="Y18" s="398"/>
      <c r="Z18" s="398"/>
      <c r="AA18" s="398"/>
      <c r="AB18" s="398"/>
      <c r="AC18" s="398"/>
      <c r="AD18" s="398"/>
      <c r="AE18" s="398"/>
      <c r="AF18" s="398"/>
      <c r="AG18" s="398"/>
      <c r="AH18" s="398"/>
      <c r="AI18" s="398"/>
      <c r="AJ18" s="398"/>
      <c r="AK18" s="57"/>
      <c r="AL18" s="55"/>
      <c r="AM18" s="22"/>
      <c r="AN18" s="22"/>
      <c r="AO18" s="53"/>
    </row>
    <row r="19" spans="2:41" x14ac:dyDescent="0.25">
      <c r="B19" s="112"/>
      <c r="C19" s="428"/>
      <c r="D19" s="429"/>
      <c r="E19" s="94"/>
      <c r="F19" s="94"/>
      <c r="G19" s="95"/>
      <c r="H19" s="54"/>
      <c r="I19" s="57"/>
      <c r="J19" s="57"/>
      <c r="K19" s="57"/>
      <c r="L19" s="100" t="s">
        <v>63</v>
      </c>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57"/>
      <c r="AL19" s="55"/>
      <c r="AM19" s="22"/>
      <c r="AN19" s="22"/>
      <c r="AO19" s="53"/>
    </row>
    <row r="20" spans="2:41" x14ac:dyDescent="0.25">
      <c r="B20" s="112"/>
      <c r="C20" s="113"/>
      <c r="D20" s="111"/>
      <c r="E20" s="94"/>
      <c r="F20" s="94"/>
      <c r="G20" s="95"/>
      <c r="H20" s="54"/>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5"/>
      <c r="AM20" s="22"/>
      <c r="AN20" s="22"/>
      <c r="AO20" s="53"/>
    </row>
    <row r="21" spans="2:41" ht="20.25" customHeight="1" x14ac:dyDescent="0.25">
      <c r="B21" s="112" t="s">
        <v>21</v>
      </c>
      <c r="C21" s="113" t="s">
        <v>57</v>
      </c>
      <c r="D21" s="111"/>
      <c r="E21" s="94"/>
      <c r="F21" s="94"/>
      <c r="G21" s="95"/>
      <c r="H21" s="54"/>
      <c r="I21" s="58"/>
      <c r="J21" s="59" t="s">
        <v>64</v>
      </c>
      <c r="K21" s="59"/>
      <c r="L21" s="59"/>
      <c r="M21" s="59"/>
      <c r="N21" s="59"/>
      <c r="O21" s="59"/>
      <c r="P21" s="59"/>
      <c r="Q21" s="60"/>
      <c r="R21" s="61"/>
      <c r="S21" s="393"/>
      <c r="T21" s="393"/>
      <c r="U21" s="393"/>
      <c r="V21" s="393"/>
      <c r="W21" s="393"/>
      <c r="X21" s="393"/>
      <c r="Y21" s="393"/>
      <c r="Z21" s="393"/>
      <c r="AA21" s="393"/>
      <c r="AB21" s="393"/>
      <c r="AC21" s="393"/>
      <c r="AD21" s="393"/>
      <c r="AE21" s="393"/>
      <c r="AF21" s="393"/>
      <c r="AG21" s="393"/>
      <c r="AH21" s="393"/>
      <c r="AI21" s="393"/>
      <c r="AJ21" s="393"/>
      <c r="AK21" s="393"/>
      <c r="AL21" s="394"/>
      <c r="AM21" s="22"/>
      <c r="AN21" s="22"/>
      <c r="AO21" s="53"/>
    </row>
    <row r="22" spans="2:41" ht="15" customHeight="1" x14ac:dyDescent="0.25">
      <c r="B22" s="112"/>
      <c r="C22" s="113"/>
      <c r="D22" s="111"/>
      <c r="E22" s="94"/>
      <c r="F22" s="94"/>
      <c r="G22" s="95"/>
      <c r="H22" s="54"/>
      <c r="I22" s="63"/>
      <c r="J22" s="64" t="s">
        <v>65</v>
      </c>
      <c r="K22" s="64"/>
      <c r="L22" s="64"/>
      <c r="M22" s="64"/>
      <c r="N22" s="64"/>
      <c r="O22" s="64"/>
      <c r="P22" s="64"/>
      <c r="Q22" s="65"/>
      <c r="R22" s="66"/>
      <c r="S22" s="399"/>
      <c r="T22" s="399"/>
      <c r="U22" s="399"/>
      <c r="V22" s="399"/>
      <c r="W22" s="399"/>
      <c r="X22" s="399"/>
      <c r="Y22" s="399"/>
      <c r="Z22" s="399"/>
      <c r="AA22" s="399"/>
      <c r="AB22" s="399"/>
      <c r="AC22" s="399"/>
      <c r="AD22" s="399"/>
      <c r="AE22" s="399"/>
      <c r="AF22" s="399"/>
      <c r="AG22" s="399"/>
      <c r="AH22" s="399"/>
      <c r="AI22" s="399"/>
      <c r="AJ22" s="399"/>
      <c r="AK22" s="399"/>
      <c r="AL22" s="400"/>
      <c r="AM22" s="22"/>
      <c r="AN22" s="22"/>
      <c r="AO22" s="53"/>
    </row>
    <row r="23" spans="2:41" ht="15.75" customHeight="1" x14ac:dyDescent="0.25">
      <c r="B23" s="112"/>
      <c r="C23" s="113"/>
      <c r="D23" s="111"/>
      <c r="E23" s="94"/>
      <c r="F23" s="94"/>
      <c r="G23" s="95"/>
      <c r="H23" s="54"/>
      <c r="I23" s="67"/>
      <c r="J23" s="68" t="s">
        <v>66</v>
      </c>
      <c r="K23" s="68"/>
      <c r="L23" s="68"/>
      <c r="M23" s="68"/>
      <c r="N23" s="68"/>
      <c r="O23" s="68"/>
      <c r="P23" s="68"/>
      <c r="Q23" s="69"/>
      <c r="R23" s="62"/>
      <c r="S23" s="401"/>
      <c r="T23" s="401"/>
      <c r="U23" s="401"/>
      <c r="V23" s="401"/>
      <c r="W23" s="401"/>
      <c r="X23" s="401"/>
      <c r="Y23" s="401"/>
      <c r="Z23" s="401"/>
      <c r="AA23" s="401"/>
      <c r="AB23" s="401"/>
      <c r="AC23" s="401"/>
      <c r="AD23" s="401"/>
      <c r="AE23" s="401"/>
      <c r="AF23" s="401"/>
      <c r="AG23" s="401"/>
      <c r="AH23" s="401"/>
      <c r="AI23" s="401"/>
      <c r="AJ23" s="401"/>
      <c r="AK23" s="401"/>
      <c r="AL23" s="402"/>
      <c r="AM23" s="22"/>
      <c r="AN23" s="22"/>
      <c r="AO23" s="53"/>
    </row>
    <row r="24" spans="2:41" ht="18" customHeight="1" x14ac:dyDescent="0.25">
      <c r="B24" s="112"/>
      <c r="C24" s="113"/>
      <c r="D24" s="111"/>
      <c r="E24" s="94"/>
      <c r="F24" s="94"/>
      <c r="G24" s="95"/>
      <c r="H24" s="54"/>
      <c r="I24" s="58"/>
      <c r="J24" s="59" t="s">
        <v>67</v>
      </c>
      <c r="K24" s="59"/>
      <c r="L24" s="59"/>
      <c r="M24" s="59"/>
      <c r="N24" s="59"/>
      <c r="O24" s="59"/>
      <c r="P24" s="59"/>
      <c r="Q24" s="60"/>
      <c r="R24" s="61"/>
      <c r="S24" s="395"/>
      <c r="T24" s="395"/>
      <c r="U24" s="395"/>
      <c r="V24" s="395"/>
      <c r="W24" s="395"/>
      <c r="X24" s="395"/>
      <c r="Y24" s="395"/>
      <c r="Z24" s="395"/>
      <c r="AA24" s="395"/>
      <c r="AB24" s="395"/>
      <c r="AC24" s="395"/>
      <c r="AD24" s="395"/>
      <c r="AE24" s="395"/>
      <c r="AF24" s="395"/>
      <c r="AG24" s="395"/>
      <c r="AH24" s="395"/>
      <c r="AI24" s="395"/>
      <c r="AJ24" s="395"/>
      <c r="AK24" s="395"/>
      <c r="AL24" s="396"/>
      <c r="AM24" s="22"/>
      <c r="AN24" s="22"/>
      <c r="AO24" s="53"/>
    </row>
    <row r="25" spans="2:41" ht="18" customHeight="1" x14ac:dyDescent="0.25">
      <c r="B25" s="112"/>
      <c r="C25" s="113"/>
      <c r="D25" s="111"/>
      <c r="E25" s="94"/>
      <c r="F25" s="94"/>
      <c r="G25" s="95"/>
      <c r="H25" s="54"/>
      <c r="I25" s="58"/>
      <c r="J25" s="59" t="s">
        <v>68</v>
      </c>
      <c r="K25" s="59"/>
      <c r="L25" s="59"/>
      <c r="M25" s="59"/>
      <c r="N25" s="59"/>
      <c r="O25" s="59"/>
      <c r="P25" s="59"/>
      <c r="Q25" s="60"/>
      <c r="R25" s="70"/>
      <c r="S25" s="395"/>
      <c r="T25" s="395"/>
      <c r="U25" s="395"/>
      <c r="V25" s="395"/>
      <c r="W25" s="395"/>
      <c r="X25" s="395"/>
      <c r="Y25" s="395"/>
      <c r="Z25" s="395"/>
      <c r="AA25" s="395"/>
      <c r="AB25" s="395"/>
      <c r="AC25" s="395"/>
      <c r="AD25" s="395"/>
      <c r="AE25" s="395"/>
      <c r="AF25" s="395"/>
      <c r="AG25" s="395"/>
      <c r="AH25" s="395"/>
      <c r="AI25" s="395"/>
      <c r="AJ25" s="395"/>
      <c r="AK25" s="395"/>
      <c r="AL25" s="396"/>
      <c r="AM25" s="22"/>
      <c r="AN25" s="22"/>
      <c r="AO25" s="53"/>
    </row>
    <row r="26" spans="2:41" ht="16.5" customHeight="1" x14ac:dyDescent="0.25">
      <c r="B26" s="114"/>
      <c r="C26" s="113"/>
      <c r="D26" s="111"/>
      <c r="E26" s="94"/>
      <c r="F26" s="94"/>
      <c r="G26" s="95"/>
      <c r="H26" s="54"/>
      <c r="I26" s="63"/>
      <c r="J26" s="64" t="s">
        <v>69</v>
      </c>
      <c r="K26" s="64"/>
      <c r="L26" s="64"/>
      <c r="M26" s="64"/>
      <c r="N26" s="64"/>
      <c r="O26" s="64"/>
      <c r="P26" s="64"/>
      <c r="Q26" s="65"/>
      <c r="R26" s="66"/>
      <c r="S26" s="399"/>
      <c r="T26" s="399"/>
      <c r="U26" s="399"/>
      <c r="V26" s="399"/>
      <c r="W26" s="399"/>
      <c r="X26" s="399"/>
      <c r="Y26" s="399"/>
      <c r="Z26" s="399"/>
      <c r="AA26" s="399"/>
      <c r="AB26" s="399"/>
      <c r="AC26" s="399"/>
      <c r="AD26" s="399"/>
      <c r="AE26" s="399"/>
      <c r="AF26" s="399"/>
      <c r="AG26" s="399"/>
      <c r="AH26" s="399"/>
      <c r="AI26" s="399"/>
      <c r="AJ26" s="399"/>
      <c r="AK26" s="399"/>
      <c r="AL26" s="400"/>
      <c r="AM26" s="22"/>
      <c r="AN26" s="22"/>
      <c r="AO26" s="53"/>
    </row>
    <row r="27" spans="2:41" ht="15" customHeight="1" x14ac:dyDescent="0.25">
      <c r="B27" s="114"/>
      <c r="C27" s="113"/>
      <c r="D27" s="111"/>
      <c r="E27" s="94"/>
      <c r="F27" s="94"/>
      <c r="G27" s="95"/>
      <c r="H27" s="54"/>
      <c r="I27" s="67"/>
      <c r="J27" s="68" t="s">
        <v>70</v>
      </c>
      <c r="K27" s="68"/>
      <c r="L27" s="68"/>
      <c r="M27" s="68"/>
      <c r="N27" s="68"/>
      <c r="O27" s="68"/>
      <c r="P27" s="68"/>
      <c r="Q27" s="69"/>
      <c r="R27" s="62"/>
      <c r="S27" s="401"/>
      <c r="T27" s="401"/>
      <c r="U27" s="401"/>
      <c r="V27" s="401"/>
      <c r="W27" s="401"/>
      <c r="X27" s="401"/>
      <c r="Y27" s="401"/>
      <c r="Z27" s="401"/>
      <c r="AA27" s="401"/>
      <c r="AB27" s="401"/>
      <c r="AC27" s="401"/>
      <c r="AD27" s="401"/>
      <c r="AE27" s="401"/>
      <c r="AF27" s="401"/>
      <c r="AG27" s="401"/>
      <c r="AH27" s="401"/>
      <c r="AI27" s="401"/>
      <c r="AJ27" s="401"/>
      <c r="AK27" s="401"/>
      <c r="AL27" s="402"/>
      <c r="AM27" s="22"/>
      <c r="AN27" s="22"/>
      <c r="AO27" s="53"/>
    </row>
    <row r="28" spans="2:41" ht="14.25" customHeight="1" x14ac:dyDescent="0.25">
      <c r="B28" s="114"/>
      <c r="C28" s="113"/>
      <c r="D28" s="111"/>
      <c r="E28" s="94"/>
      <c r="F28" s="94"/>
      <c r="G28" s="95"/>
      <c r="H28" s="54"/>
      <c r="I28" s="63"/>
      <c r="J28" s="64" t="s">
        <v>71</v>
      </c>
      <c r="K28" s="64"/>
      <c r="L28" s="64"/>
      <c r="M28" s="64"/>
      <c r="N28" s="64"/>
      <c r="O28" s="64"/>
      <c r="P28" s="64"/>
      <c r="Q28" s="65"/>
      <c r="R28" s="66"/>
      <c r="S28" s="399"/>
      <c r="T28" s="399"/>
      <c r="U28" s="399"/>
      <c r="V28" s="399"/>
      <c r="W28" s="399"/>
      <c r="X28" s="399"/>
      <c r="Y28" s="399"/>
      <c r="Z28" s="399"/>
      <c r="AA28" s="399"/>
      <c r="AB28" s="399"/>
      <c r="AC28" s="399"/>
      <c r="AD28" s="399"/>
      <c r="AE28" s="399"/>
      <c r="AF28" s="399"/>
      <c r="AG28" s="399"/>
      <c r="AH28" s="399"/>
      <c r="AI28" s="399"/>
      <c r="AJ28" s="399"/>
      <c r="AK28" s="399"/>
      <c r="AL28" s="400"/>
      <c r="AM28" s="22"/>
      <c r="AN28" s="22"/>
      <c r="AO28" s="53"/>
    </row>
    <row r="29" spans="2:41" ht="14.25" customHeight="1" x14ac:dyDescent="0.25">
      <c r="B29" s="114"/>
      <c r="C29" s="113"/>
      <c r="D29" s="111"/>
      <c r="E29" s="94"/>
      <c r="F29" s="94"/>
      <c r="G29" s="95"/>
      <c r="H29" s="54"/>
      <c r="I29" s="67"/>
      <c r="J29" s="68" t="s">
        <v>72</v>
      </c>
      <c r="K29" s="68"/>
      <c r="L29" s="68"/>
      <c r="M29" s="68"/>
      <c r="N29" s="68"/>
      <c r="O29" s="68"/>
      <c r="P29" s="68"/>
      <c r="Q29" s="69"/>
      <c r="R29" s="62"/>
      <c r="S29" s="401"/>
      <c r="T29" s="401"/>
      <c r="U29" s="401"/>
      <c r="V29" s="401"/>
      <c r="W29" s="401"/>
      <c r="X29" s="401"/>
      <c r="Y29" s="401"/>
      <c r="Z29" s="401"/>
      <c r="AA29" s="401"/>
      <c r="AB29" s="401"/>
      <c r="AC29" s="401"/>
      <c r="AD29" s="401"/>
      <c r="AE29" s="401"/>
      <c r="AF29" s="401"/>
      <c r="AG29" s="401"/>
      <c r="AH29" s="401"/>
      <c r="AI29" s="401"/>
      <c r="AJ29" s="401"/>
      <c r="AK29" s="401"/>
      <c r="AL29" s="402"/>
      <c r="AM29" s="22"/>
      <c r="AN29" s="22"/>
      <c r="AO29" s="53"/>
    </row>
    <row r="30" spans="2:41" ht="18" customHeight="1" x14ac:dyDescent="0.25">
      <c r="B30" s="114"/>
      <c r="C30" s="113"/>
      <c r="D30" s="111"/>
      <c r="E30" s="94"/>
      <c r="F30" s="94"/>
      <c r="G30" s="95"/>
      <c r="H30" s="54"/>
      <c r="I30" s="58"/>
      <c r="J30" s="59" t="s">
        <v>73</v>
      </c>
      <c r="K30" s="59"/>
      <c r="L30" s="59"/>
      <c r="M30" s="59"/>
      <c r="N30" s="59"/>
      <c r="O30" s="59"/>
      <c r="P30" s="59"/>
      <c r="Q30" s="60"/>
      <c r="R30" s="61"/>
      <c r="S30" s="395"/>
      <c r="T30" s="395"/>
      <c r="U30" s="395"/>
      <c r="V30" s="395"/>
      <c r="W30" s="395"/>
      <c r="X30" s="395"/>
      <c r="Y30" s="395"/>
      <c r="Z30" s="395"/>
      <c r="AA30" s="395"/>
      <c r="AB30" s="395"/>
      <c r="AC30" s="395"/>
      <c r="AD30" s="395"/>
      <c r="AE30" s="395"/>
      <c r="AF30" s="395"/>
      <c r="AG30" s="395"/>
      <c r="AH30" s="395"/>
      <c r="AI30" s="395"/>
      <c r="AJ30" s="395"/>
      <c r="AK30" s="395"/>
      <c r="AL30" s="396"/>
      <c r="AM30" s="22"/>
      <c r="AN30" s="22"/>
      <c r="AO30" s="53"/>
    </row>
    <row r="31" spans="2:41" x14ac:dyDescent="0.25">
      <c r="B31" s="114"/>
      <c r="C31" s="113"/>
      <c r="D31" s="111"/>
      <c r="E31" s="94"/>
      <c r="F31" s="94"/>
      <c r="G31" s="95"/>
      <c r="H31" s="54"/>
      <c r="I31" s="63"/>
      <c r="J31" s="64" t="s">
        <v>74</v>
      </c>
      <c r="K31" s="64"/>
      <c r="L31" s="64"/>
      <c r="M31" s="64"/>
      <c r="N31" s="64"/>
      <c r="O31" s="64"/>
      <c r="P31" s="71"/>
      <c r="Q31" s="72"/>
      <c r="R31" s="66"/>
      <c r="S31" s="71" t="s">
        <v>75</v>
      </c>
      <c r="T31" s="71"/>
      <c r="U31" s="71"/>
      <c r="V31" s="71"/>
      <c r="W31" s="71"/>
      <c r="X31" s="71"/>
      <c r="Y31" s="71"/>
      <c r="Z31" s="71"/>
      <c r="AA31" s="71"/>
      <c r="AB31" s="71"/>
      <c r="AC31" s="71"/>
      <c r="AD31" s="71"/>
      <c r="AE31" s="71"/>
      <c r="AF31" s="71"/>
      <c r="AG31" s="71"/>
      <c r="AH31" s="71"/>
      <c r="AI31" s="71"/>
      <c r="AJ31" s="71"/>
      <c r="AK31" s="71"/>
      <c r="AL31" s="73"/>
      <c r="AM31" s="22"/>
      <c r="AN31" s="22"/>
      <c r="AO31" s="53"/>
    </row>
    <row r="32" spans="2:41" x14ac:dyDescent="0.25">
      <c r="B32" s="114"/>
      <c r="C32" s="113"/>
      <c r="D32" s="111"/>
      <c r="E32" s="94"/>
      <c r="F32" s="94"/>
      <c r="G32" s="95"/>
      <c r="H32" s="54"/>
      <c r="I32" s="74"/>
      <c r="J32" s="75" t="s">
        <v>76</v>
      </c>
      <c r="K32" s="75"/>
      <c r="L32" s="75"/>
      <c r="M32" s="75"/>
      <c r="N32" s="75"/>
      <c r="O32" s="75"/>
      <c r="P32" s="57"/>
      <c r="Q32" s="76"/>
      <c r="R32" s="70"/>
      <c r="S32" s="57" t="s">
        <v>77</v>
      </c>
      <c r="T32" s="57"/>
      <c r="U32" s="57"/>
      <c r="V32" s="57"/>
      <c r="W32" s="57"/>
      <c r="X32" s="57"/>
      <c r="Y32" s="57"/>
      <c r="Z32" s="57"/>
      <c r="AA32" s="57"/>
      <c r="AB32" s="57"/>
      <c r="AC32" s="57"/>
      <c r="AD32" s="57"/>
      <c r="AE32" s="57"/>
      <c r="AF32" s="57"/>
      <c r="AG32" s="57"/>
      <c r="AH32" s="57"/>
      <c r="AI32" s="57"/>
      <c r="AJ32" s="57"/>
      <c r="AK32" s="57"/>
      <c r="AL32" s="21"/>
      <c r="AM32" s="22"/>
      <c r="AN32" s="22"/>
      <c r="AO32" s="53"/>
    </row>
    <row r="33" spans="2:41" x14ac:dyDescent="0.25">
      <c r="B33" s="114"/>
      <c r="C33" s="113"/>
      <c r="D33" s="111"/>
      <c r="E33" s="94"/>
      <c r="F33" s="94"/>
      <c r="G33" s="95"/>
      <c r="H33" s="54"/>
      <c r="I33" s="74"/>
      <c r="J33" s="57"/>
      <c r="K33" s="57"/>
      <c r="L33" s="57"/>
      <c r="M33" s="57"/>
      <c r="N33" s="57"/>
      <c r="O33" s="57"/>
      <c r="P33" s="57"/>
      <c r="Q33" s="76"/>
      <c r="R33" s="70"/>
      <c r="S33" s="57" t="s">
        <v>78</v>
      </c>
      <c r="T33" s="57"/>
      <c r="U33" s="57"/>
      <c r="V33" s="57"/>
      <c r="W33" s="57"/>
      <c r="X33" s="57"/>
      <c r="Y33" s="57"/>
      <c r="Z33" s="57"/>
      <c r="AA33" s="57"/>
      <c r="AB33" s="57"/>
      <c r="AC33" s="57"/>
      <c r="AD33" s="57"/>
      <c r="AE33" s="57"/>
      <c r="AF33" s="57"/>
      <c r="AG33" s="57"/>
      <c r="AH33" s="57"/>
      <c r="AI33" s="57"/>
      <c r="AJ33" s="57"/>
      <c r="AK33" s="57"/>
      <c r="AL33" s="21"/>
      <c r="AM33" s="22"/>
      <c r="AN33" s="22"/>
      <c r="AO33" s="53"/>
    </row>
    <row r="34" spans="2:41" x14ac:dyDescent="0.25">
      <c r="B34" s="114"/>
      <c r="C34" s="113"/>
      <c r="D34" s="111"/>
      <c r="E34" s="94"/>
      <c r="F34" s="94"/>
      <c r="G34" s="95"/>
      <c r="H34" s="54"/>
      <c r="I34" s="74"/>
      <c r="J34" s="57"/>
      <c r="K34" s="57"/>
      <c r="L34" s="57"/>
      <c r="M34" s="57"/>
      <c r="N34" s="57"/>
      <c r="O34" s="57"/>
      <c r="P34" s="57"/>
      <c r="Q34" s="76"/>
      <c r="R34" s="70"/>
      <c r="S34" s="57"/>
      <c r="T34" s="57"/>
      <c r="U34" s="57"/>
      <c r="V34" s="57"/>
      <c r="W34" s="57"/>
      <c r="X34" s="57"/>
      <c r="Y34" s="57"/>
      <c r="Z34" s="57"/>
      <c r="AA34" s="57"/>
      <c r="AB34" s="57"/>
      <c r="AC34" s="57"/>
      <c r="AD34" s="57"/>
      <c r="AE34" s="57"/>
      <c r="AF34" s="57"/>
      <c r="AG34" s="57"/>
      <c r="AH34" s="57"/>
      <c r="AI34" s="57"/>
      <c r="AJ34" s="57"/>
      <c r="AK34" s="57"/>
      <c r="AL34" s="21"/>
      <c r="AM34" s="22"/>
      <c r="AN34" s="22"/>
      <c r="AO34" s="53"/>
    </row>
    <row r="35" spans="2:41" x14ac:dyDescent="0.25">
      <c r="B35" s="114"/>
      <c r="C35" s="113"/>
      <c r="D35" s="111"/>
      <c r="E35" s="94"/>
      <c r="F35" s="94"/>
      <c r="G35" s="95"/>
      <c r="H35" s="54"/>
      <c r="I35" s="74"/>
      <c r="J35" s="57"/>
      <c r="K35" s="57"/>
      <c r="L35" s="57"/>
      <c r="M35" s="57"/>
      <c r="N35" s="57"/>
      <c r="O35" s="57"/>
      <c r="P35" s="57"/>
      <c r="Q35" s="76"/>
      <c r="R35" s="70"/>
      <c r="S35" s="57"/>
      <c r="T35" s="77" t="s">
        <v>79</v>
      </c>
      <c r="U35" s="57" t="s">
        <v>80</v>
      </c>
      <c r="V35" s="57"/>
      <c r="W35" s="57"/>
      <c r="X35" s="57"/>
      <c r="Y35" s="57"/>
      <c r="Z35" s="57"/>
      <c r="AA35" s="57"/>
      <c r="AB35" s="57"/>
      <c r="AC35" s="57"/>
      <c r="AD35" s="57"/>
      <c r="AE35" s="57"/>
      <c r="AF35" s="57"/>
      <c r="AG35" s="57"/>
      <c r="AH35" s="57"/>
      <c r="AI35" s="57"/>
      <c r="AJ35" s="57"/>
      <c r="AK35" s="57"/>
      <c r="AL35" s="21"/>
      <c r="AM35" s="22"/>
      <c r="AN35" s="22"/>
      <c r="AO35" s="53"/>
    </row>
    <row r="36" spans="2:41" x14ac:dyDescent="0.25">
      <c r="B36" s="114"/>
      <c r="C36" s="113"/>
      <c r="D36" s="111"/>
      <c r="E36" s="94"/>
      <c r="F36" s="94"/>
      <c r="G36" s="95"/>
      <c r="H36" s="54"/>
      <c r="I36" s="74"/>
      <c r="J36" s="57"/>
      <c r="K36" s="57"/>
      <c r="L36" s="57"/>
      <c r="M36" s="57"/>
      <c r="N36" s="57"/>
      <c r="O36" s="57"/>
      <c r="P36" s="57"/>
      <c r="Q36" s="76"/>
      <c r="R36" s="70"/>
      <c r="S36" s="57"/>
      <c r="T36" s="77"/>
      <c r="U36" s="57" t="s">
        <v>81</v>
      </c>
      <c r="V36" s="57"/>
      <c r="W36" s="57"/>
      <c r="X36" s="57"/>
      <c r="Y36" s="57"/>
      <c r="Z36" s="57"/>
      <c r="AA36" s="57"/>
      <c r="AB36" s="57"/>
      <c r="AC36" s="57"/>
      <c r="AD36" s="57"/>
      <c r="AE36" s="57"/>
      <c r="AF36" s="57"/>
      <c r="AG36" s="57"/>
      <c r="AH36" s="57"/>
      <c r="AI36" s="57"/>
      <c r="AJ36" s="57"/>
      <c r="AK36" s="57"/>
      <c r="AL36" s="21"/>
      <c r="AM36" s="22"/>
      <c r="AN36" s="22"/>
      <c r="AO36" s="53"/>
    </row>
    <row r="37" spans="2:41" x14ac:dyDescent="0.25">
      <c r="B37" s="114"/>
      <c r="C37" s="113"/>
      <c r="D37" s="111"/>
      <c r="E37" s="94"/>
      <c r="F37" s="94"/>
      <c r="G37" s="95"/>
      <c r="H37" s="54"/>
      <c r="I37" s="74"/>
      <c r="J37" s="57"/>
      <c r="K37" s="57"/>
      <c r="L37" s="57"/>
      <c r="M37" s="57"/>
      <c r="N37" s="57"/>
      <c r="O37" s="57"/>
      <c r="P37" s="57"/>
      <c r="Q37" s="76"/>
      <c r="R37" s="70"/>
      <c r="S37" s="57"/>
      <c r="T37" s="77" t="s">
        <v>82</v>
      </c>
      <c r="U37" s="57" t="s">
        <v>83</v>
      </c>
      <c r="V37" s="57"/>
      <c r="W37" s="57"/>
      <c r="X37" s="57"/>
      <c r="Y37" s="57"/>
      <c r="Z37" s="57"/>
      <c r="AA37" s="57"/>
      <c r="AB37" s="57"/>
      <c r="AC37" s="57"/>
      <c r="AD37" s="57"/>
      <c r="AE37" s="57"/>
      <c r="AF37" s="57"/>
      <c r="AG37" s="57"/>
      <c r="AH37" s="57"/>
      <c r="AI37" s="57"/>
      <c r="AJ37" s="57"/>
      <c r="AK37" s="57"/>
      <c r="AL37" s="21"/>
      <c r="AM37" s="22"/>
      <c r="AN37" s="22"/>
      <c r="AO37" s="53"/>
    </row>
    <row r="38" spans="2:41" x14ac:dyDescent="0.25">
      <c r="B38" s="114"/>
      <c r="C38" s="113"/>
      <c r="D38" s="111"/>
      <c r="E38" s="94"/>
      <c r="F38" s="94"/>
      <c r="G38" s="95"/>
      <c r="H38" s="54"/>
      <c r="I38" s="74"/>
      <c r="J38" s="57"/>
      <c r="K38" s="57"/>
      <c r="L38" s="57"/>
      <c r="M38" s="57"/>
      <c r="N38" s="57"/>
      <c r="O38" s="57"/>
      <c r="P38" s="57"/>
      <c r="Q38" s="76"/>
      <c r="R38" s="70"/>
      <c r="S38" s="57"/>
      <c r="T38" s="77"/>
      <c r="U38" s="57" t="s">
        <v>84</v>
      </c>
      <c r="V38" s="57"/>
      <c r="W38" s="57"/>
      <c r="X38" s="57"/>
      <c r="Y38" s="57"/>
      <c r="Z38" s="57"/>
      <c r="AA38" s="57"/>
      <c r="AB38" s="57"/>
      <c r="AC38" s="57"/>
      <c r="AD38" s="57"/>
      <c r="AE38" s="57"/>
      <c r="AF38" s="57"/>
      <c r="AG38" s="57"/>
      <c r="AH38" s="57"/>
      <c r="AI38" s="57"/>
      <c r="AJ38" s="57"/>
      <c r="AK38" s="57"/>
      <c r="AL38" s="21"/>
      <c r="AM38" s="22"/>
      <c r="AN38" s="22"/>
      <c r="AO38" s="53"/>
    </row>
    <row r="39" spans="2:41" x14ac:dyDescent="0.25">
      <c r="B39" s="114"/>
      <c r="C39" s="113"/>
      <c r="D39" s="111"/>
      <c r="E39" s="94"/>
      <c r="F39" s="94"/>
      <c r="G39" s="95"/>
      <c r="H39" s="54"/>
      <c r="I39" s="74"/>
      <c r="J39" s="54"/>
      <c r="K39" s="54"/>
      <c r="L39" s="57"/>
      <c r="M39" s="57"/>
      <c r="N39" s="57"/>
      <c r="O39" s="57"/>
      <c r="P39" s="57"/>
      <c r="Q39" s="76"/>
      <c r="R39" s="70"/>
      <c r="S39" s="57"/>
      <c r="T39" s="57"/>
      <c r="U39" s="77" t="s">
        <v>85</v>
      </c>
      <c r="V39" s="57" t="s">
        <v>86</v>
      </c>
      <c r="W39" s="57"/>
      <c r="X39" s="57"/>
      <c r="Y39" s="57"/>
      <c r="Z39" s="57"/>
      <c r="AA39" s="57"/>
      <c r="AB39" s="57"/>
      <c r="AC39" s="57"/>
      <c r="AD39" s="57"/>
      <c r="AE39" s="57"/>
      <c r="AF39" s="57"/>
      <c r="AG39" s="57"/>
      <c r="AH39" s="57"/>
      <c r="AI39" s="57"/>
      <c r="AJ39" s="57"/>
      <c r="AK39" s="57"/>
      <c r="AL39" s="21"/>
      <c r="AM39" s="22"/>
      <c r="AN39" s="22"/>
      <c r="AO39" s="53"/>
    </row>
    <row r="40" spans="2:41" x14ac:dyDescent="0.25">
      <c r="B40" s="114"/>
      <c r="C40" s="113"/>
      <c r="D40" s="111"/>
      <c r="E40" s="94"/>
      <c r="F40" s="94"/>
      <c r="G40" s="95"/>
      <c r="H40" s="54"/>
      <c r="I40" s="74"/>
      <c r="J40" s="57"/>
      <c r="K40" s="57"/>
      <c r="L40" s="57"/>
      <c r="M40" s="57"/>
      <c r="N40" s="57"/>
      <c r="O40" s="57"/>
      <c r="P40" s="57"/>
      <c r="Q40" s="76"/>
      <c r="R40" s="70"/>
      <c r="S40" s="57"/>
      <c r="T40" s="57"/>
      <c r="U40" s="77" t="s">
        <v>87</v>
      </c>
      <c r="V40" s="57" t="s">
        <v>88</v>
      </c>
      <c r="W40" s="57"/>
      <c r="X40" s="57"/>
      <c r="Y40" s="57"/>
      <c r="Z40" s="57"/>
      <c r="AA40" s="57"/>
      <c r="AB40" s="57"/>
      <c r="AC40" s="57"/>
      <c r="AD40" s="57"/>
      <c r="AE40" s="57"/>
      <c r="AF40" s="57"/>
      <c r="AG40" s="57"/>
      <c r="AH40" s="57"/>
      <c r="AI40" s="57"/>
      <c r="AJ40" s="57"/>
      <c r="AK40" s="57"/>
      <c r="AL40" s="21"/>
      <c r="AM40" s="22"/>
      <c r="AN40" s="22"/>
      <c r="AO40" s="53"/>
    </row>
    <row r="41" spans="2:41" x14ac:dyDescent="0.25">
      <c r="B41" s="114"/>
      <c r="C41" s="113"/>
      <c r="D41" s="111"/>
      <c r="E41" s="94"/>
      <c r="F41" s="94"/>
      <c r="G41" s="95"/>
      <c r="H41" s="54"/>
      <c r="I41" s="74"/>
      <c r="J41" s="57"/>
      <c r="K41" s="57"/>
      <c r="L41" s="57"/>
      <c r="M41" s="57"/>
      <c r="N41" s="57"/>
      <c r="O41" s="57"/>
      <c r="P41" s="57"/>
      <c r="Q41" s="76"/>
      <c r="R41" s="70"/>
      <c r="S41" s="57"/>
      <c r="T41" s="57"/>
      <c r="U41" s="77"/>
      <c r="V41" s="57" t="s">
        <v>89</v>
      </c>
      <c r="W41" s="57"/>
      <c r="X41" s="57"/>
      <c r="Y41" s="57"/>
      <c r="Z41" s="57"/>
      <c r="AA41" s="57"/>
      <c r="AB41" s="57"/>
      <c r="AC41" s="57"/>
      <c r="AD41" s="57"/>
      <c r="AE41" s="57"/>
      <c r="AF41" s="57"/>
      <c r="AG41" s="57"/>
      <c r="AH41" s="57"/>
      <c r="AI41" s="57"/>
      <c r="AJ41" s="57"/>
      <c r="AK41" s="57"/>
      <c r="AL41" s="21"/>
      <c r="AM41" s="22"/>
      <c r="AN41" s="22"/>
      <c r="AO41" s="53"/>
    </row>
    <row r="42" spans="2:41" x14ac:dyDescent="0.25">
      <c r="B42" s="114"/>
      <c r="C42" s="113"/>
      <c r="D42" s="111"/>
      <c r="E42" s="94"/>
      <c r="F42" s="94"/>
      <c r="G42" s="95"/>
      <c r="H42" s="54"/>
      <c r="I42" s="74"/>
      <c r="J42" s="75"/>
      <c r="K42" s="75"/>
      <c r="L42" s="75"/>
      <c r="M42" s="75"/>
      <c r="N42" s="75"/>
      <c r="O42" s="75"/>
      <c r="P42" s="57"/>
      <c r="Q42" s="76"/>
      <c r="R42" s="62"/>
      <c r="S42" s="78"/>
      <c r="T42" s="79"/>
      <c r="U42" s="79"/>
      <c r="V42" s="79" t="s">
        <v>90</v>
      </c>
      <c r="W42" s="79"/>
      <c r="X42" s="79"/>
      <c r="Y42" s="79"/>
      <c r="Z42" s="79"/>
      <c r="AA42" s="79"/>
      <c r="AB42" s="79"/>
      <c r="AC42" s="79"/>
      <c r="AD42" s="79"/>
      <c r="AE42" s="79"/>
      <c r="AF42" s="79"/>
      <c r="AG42" s="79"/>
      <c r="AH42" s="79"/>
      <c r="AI42" s="79"/>
      <c r="AJ42" s="79"/>
      <c r="AK42" s="79"/>
      <c r="AL42" s="80"/>
      <c r="AM42" s="22"/>
      <c r="AN42" s="22"/>
      <c r="AO42" s="53"/>
    </row>
    <row r="43" spans="2:41" x14ac:dyDescent="0.25">
      <c r="B43" s="114"/>
      <c r="C43" s="113"/>
      <c r="D43" s="111"/>
      <c r="E43" s="94"/>
      <c r="F43" s="94"/>
      <c r="G43" s="95"/>
      <c r="H43" s="54"/>
      <c r="I43" s="63"/>
      <c r="J43" s="64" t="s">
        <v>91</v>
      </c>
      <c r="K43" s="81"/>
      <c r="L43" s="64"/>
      <c r="M43" s="64"/>
      <c r="N43" s="64"/>
      <c r="O43" s="64"/>
      <c r="P43" s="71"/>
      <c r="Q43" s="72"/>
      <c r="R43" s="70"/>
      <c r="S43" s="57" t="s">
        <v>92</v>
      </c>
      <c r="T43" s="57"/>
      <c r="U43" s="57"/>
      <c r="V43" s="57"/>
      <c r="W43" s="57"/>
      <c r="X43" s="57"/>
      <c r="Y43" s="57"/>
      <c r="Z43" s="57"/>
      <c r="AA43" s="57"/>
      <c r="AB43" s="57"/>
      <c r="AC43" s="57"/>
      <c r="AD43" s="57"/>
      <c r="AE43" s="57"/>
      <c r="AF43" s="57"/>
      <c r="AG43" s="57"/>
      <c r="AH43" s="57"/>
      <c r="AI43" s="57"/>
      <c r="AJ43" s="57"/>
      <c r="AK43" s="57"/>
      <c r="AL43" s="21"/>
      <c r="AM43" s="22"/>
      <c r="AN43" s="22"/>
      <c r="AO43" s="53"/>
    </row>
    <row r="44" spans="2:41" ht="12.75" customHeight="1" x14ac:dyDescent="0.25">
      <c r="B44" s="114"/>
      <c r="C44" s="113"/>
      <c r="D44" s="111"/>
      <c r="E44" s="94"/>
      <c r="F44" s="94"/>
      <c r="G44" s="95"/>
      <c r="H44" s="54"/>
      <c r="I44" s="74"/>
      <c r="J44" s="75" t="s">
        <v>93</v>
      </c>
      <c r="K44" s="54"/>
      <c r="L44" s="75"/>
      <c r="M44" s="75"/>
      <c r="N44" s="75"/>
      <c r="O44" s="75"/>
      <c r="P44" s="57"/>
      <c r="Q44" s="76"/>
      <c r="R44" s="70"/>
      <c r="S44" s="57"/>
      <c r="T44" s="57"/>
      <c r="U44" s="57"/>
      <c r="V44" s="57"/>
      <c r="W44" s="57"/>
      <c r="X44" s="57"/>
      <c r="Y44" s="57"/>
      <c r="Z44" s="57"/>
      <c r="AA44" s="57"/>
      <c r="AB44" s="57"/>
      <c r="AC44" s="57"/>
      <c r="AD44" s="57"/>
      <c r="AE44" s="57"/>
      <c r="AF44" s="57"/>
      <c r="AG44" s="57"/>
      <c r="AH44" s="57"/>
      <c r="AI44" s="57"/>
      <c r="AJ44" s="57"/>
      <c r="AK44" s="57"/>
      <c r="AL44" s="21"/>
      <c r="AM44" s="22"/>
      <c r="AN44" s="22"/>
      <c r="AO44" s="53"/>
    </row>
    <row r="45" spans="2:41" x14ac:dyDescent="0.25">
      <c r="B45" s="114"/>
      <c r="C45" s="113"/>
      <c r="D45" s="111"/>
      <c r="E45" s="94"/>
      <c r="F45" s="94"/>
      <c r="G45" s="95"/>
      <c r="H45" s="54"/>
      <c r="I45" s="74"/>
      <c r="J45" s="54"/>
      <c r="K45" s="75"/>
      <c r="L45" s="57"/>
      <c r="M45" s="57"/>
      <c r="N45" s="57"/>
      <c r="O45" s="57"/>
      <c r="P45" s="57"/>
      <c r="Q45" s="76"/>
      <c r="R45" s="70"/>
      <c r="S45" s="54"/>
      <c r="T45" s="57" t="s">
        <v>79</v>
      </c>
      <c r="U45" s="57" t="s">
        <v>94</v>
      </c>
      <c r="V45" s="57"/>
      <c r="W45" s="57"/>
      <c r="X45" s="57"/>
      <c r="Y45" s="57"/>
      <c r="Z45" s="57"/>
      <c r="AA45" s="57"/>
      <c r="AB45" s="57"/>
      <c r="AC45" s="57"/>
      <c r="AD45" s="57"/>
      <c r="AE45" s="57"/>
      <c r="AF45" s="57"/>
      <c r="AG45" s="57"/>
      <c r="AH45" s="57"/>
      <c r="AI45" s="57"/>
      <c r="AJ45" s="57"/>
      <c r="AK45" s="57"/>
      <c r="AL45" s="21"/>
      <c r="AM45" s="22"/>
      <c r="AN45" s="22"/>
      <c r="AO45" s="53"/>
    </row>
    <row r="46" spans="2:41" x14ac:dyDescent="0.25">
      <c r="B46" s="114"/>
      <c r="C46" s="113"/>
      <c r="D46" s="111"/>
      <c r="E46" s="94"/>
      <c r="F46" s="94"/>
      <c r="G46" s="95"/>
      <c r="H46" s="54"/>
      <c r="I46" s="74"/>
      <c r="J46" s="75"/>
      <c r="K46" s="75"/>
      <c r="L46" s="57"/>
      <c r="M46" s="57"/>
      <c r="N46" s="57"/>
      <c r="O46" s="57"/>
      <c r="P46" s="57"/>
      <c r="Q46" s="76"/>
      <c r="R46" s="70"/>
      <c r="S46" s="54"/>
      <c r="T46" s="57"/>
      <c r="U46" s="57" t="s">
        <v>95</v>
      </c>
      <c r="V46" s="57"/>
      <c r="W46" s="57"/>
      <c r="X46" s="57"/>
      <c r="Y46" s="57"/>
      <c r="Z46" s="57"/>
      <c r="AA46" s="57"/>
      <c r="AB46" s="57"/>
      <c r="AC46" s="57"/>
      <c r="AD46" s="57"/>
      <c r="AE46" s="57"/>
      <c r="AF46" s="57"/>
      <c r="AG46" s="57"/>
      <c r="AH46" s="57"/>
      <c r="AI46" s="57"/>
      <c r="AJ46" s="57"/>
      <c r="AK46" s="57"/>
      <c r="AL46" s="21"/>
      <c r="AM46" s="22"/>
      <c r="AN46" s="22"/>
      <c r="AO46" s="53"/>
    </row>
    <row r="47" spans="2:41" x14ac:dyDescent="0.25">
      <c r="B47" s="114"/>
      <c r="C47" s="113"/>
      <c r="D47" s="111"/>
      <c r="E47" s="94"/>
      <c r="F47" s="94"/>
      <c r="G47" s="95"/>
      <c r="H47" s="54"/>
      <c r="I47" s="74"/>
      <c r="J47" s="75"/>
      <c r="K47" s="75"/>
      <c r="L47" s="57"/>
      <c r="M47" s="57"/>
      <c r="N47" s="57"/>
      <c r="O47" s="57"/>
      <c r="P47" s="57"/>
      <c r="Q47" s="76"/>
      <c r="R47" s="70"/>
      <c r="S47" s="54"/>
      <c r="T47" s="57"/>
      <c r="U47" s="57" t="s">
        <v>96</v>
      </c>
      <c r="V47" s="57"/>
      <c r="W47" s="57"/>
      <c r="X47" s="57"/>
      <c r="Y47" s="57"/>
      <c r="Z47" s="57"/>
      <c r="AA47" s="57"/>
      <c r="AB47" s="57"/>
      <c r="AC47" s="57"/>
      <c r="AD47" s="57"/>
      <c r="AE47" s="57"/>
      <c r="AF47" s="57"/>
      <c r="AG47" s="57"/>
      <c r="AH47" s="57"/>
      <c r="AI47" s="57"/>
      <c r="AJ47" s="57"/>
      <c r="AK47" s="57"/>
      <c r="AL47" s="21"/>
      <c r="AM47" s="22"/>
      <c r="AN47" s="22"/>
      <c r="AO47" s="53"/>
    </row>
    <row r="48" spans="2:41" x14ac:dyDescent="0.25">
      <c r="B48" s="114"/>
      <c r="C48" s="113"/>
      <c r="D48" s="111"/>
      <c r="E48" s="94"/>
      <c r="F48" s="94"/>
      <c r="G48" s="95"/>
      <c r="H48" s="54"/>
      <c r="I48" s="74"/>
      <c r="J48" s="54"/>
      <c r="K48" s="57"/>
      <c r="L48" s="57"/>
      <c r="M48" s="57"/>
      <c r="N48" s="57"/>
      <c r="O48" s="57"/>
      <c r="P48" s="57"/>
      <c r="Q48" s="76"/>
      <c r="R48" s="70"/>
      <c r="S48" s="54"/>
      <c r="T48" s="57" t="s">
        <v>97</v>
      </c>
      <c r="U48" s="57" t="s">
        <v>98</v>
      </c>
      <c r="V48" s="57"/>
      <c r="W48" s="57"/>
      <c r="X48" s="57"/>
      <c r="Y48" s="57"/>
      <c r="Z48" s="57"/>
      <c r="AA48" s="57"/>
      <c r="AB48" s="57"/>
      <c r="AC48" s="57"/>
      <c r="AD48" s="57"/>
      <c r="AE48" s="57"/>
      <c r="AF48" s="57"/>
      <c r="AG48" s="57"/>
      <c r="AH48" s="57"/>
      <c r="AI48" s="57"/>
      <c r="AJ48" s="57"/>
      <c r="AK48" s="57"/>
      <c r="AL48" s="21"/>
      <c r="AM48" s="22"/>
      <c r="AN48" s="22"/>
      <c r="AO48" s="53"/>
    </row>
    <row r="49" spans="2:41" x14ac:dyDescent="0.25">
      <c r="B49" s="114"/>
      <c r="C49" s="113"/>
      <c r="D49" s="111"/>
      <c r="E49" s="94"/>
      <c r="F49" s="94"/>
      <c r="G49" s="95"/>
      <c r="H49" s="54"/>
      <c r="I49" s="74"/>
      <c r="J49" s="54"/>
      <c r="K49" s="57"/>
      <c r="L49" s="57"/>
      <c r="M49" s="57"/>
      <c r="N49" s="57"/>
      <c r="O49" s="57"/>
      <c r="P49" s="57"/>
      <c r="Q49" s="76"/>
      <c r="R49" s="70"/>
      <c r="S49" s="54"/>
      <c r="T49" s="57"/>
      <c r="U49" s="57" t="s">
        <v>99</v>
      </c>
      <c r="V49" s="57"/>
      <c r="W49" s="57"/>
      <c r="X49" s="57"/>
      <c r="Y49" s="57"/>
      <c r="Z49" s="57"/>
      <c r="AA49" s="57"/>
      <c r="AB49" s="57"/>
      <c r="AC49" s="57"/>
      <c r="AD49" s="57"/>
      <c r="AE49" s="57"/>
      <c r="AF49" s="57"/>
      <c r="AG49" s="57"/>
      <c r="AH49" s="57"/>
      <c r="AI49" s="57"/>
      <c r="AJ49" s="57"/>
      <c r="AK49" s="57"/>
      <c r="AL49" s="21"/>
      <c r="AM49" s="22"/>
      <c r="AN49" s="22"/>
      <c r="AO49" s="53"/>
    </row>
    <row r="50" spans="2:41" x14ac:dyDescent="0.25">
      <c r="B50" s="114"/>
      <c r="C50" s="113"/>
      <c r="D50" s="111"/>
      <c r="E50" s="94"/>
      <c r="F50" s="94"/>
      <c r="G50" s="95"/>
      <c r="H50" s="54"/>
      <c r="I50" s="74"/>
      <c r="J50" s="54"/>
      <c r="K50" s="57"/>
      <c r="L50" s="57"/>
      <c r="M50" s="57"/>
      <c r="N50" s="57"/>
      <c r="O50" s="57"/>
      <c r="P50" s="57"/>
      <c r="Q50" s="76"/>
      <c r="R50" s="70"/>
      <c r="S50" s="54"/>
      <c r="T50" s="57" t="s">
        <v>100</v>
      </c>
      <c r="U50" s="57" t="s">
        <v>101</v>
      </c>
      <c r="V50" s="57"/>
      <c r="W50" s="57"/>
      <c r="X50" s="57"/>
      <c r="Y50" s="57"/>
      <c r="Z50" s="57"/>
      <c r="AA50" s="57"/>
      <c r="AB50" s="57"/>
      <c r="AC50" s="57"/>
      <c r="AD50" s="57"/>
      <c r="AE50" s="57"/>
      <c r="AF50" s="57"/>
      <c r="AG50" s="57"/>
      <c r="AH50" s="57"/>
      <c r="AI50" s="57"/>
      <c r="AJ50" s="57"/>
      <c r="AK50" s="57"/>
      <c r="AL50" s="21"/>
      <c r="AM50" s="22"/>
      <c r="AN50" s="22"/>
      <c r="AO50" s="53"/>
    </row>
    <row r="51" spans="2:41" x14ac:dyDescent="0.25">
      <c r="B51" s="114"/>
      <c r="C51" s="113"/>
      <c r="D51" s="111"/>
      <c r="E51" s="94"/>
      <c r="F51" s="94"/>
      <c r="G51" s="95"/>
      <c r="H51" s="54"/>
      <c r="I51" s="74"/>
      <c r="J51" s="54"/>
      <c r="K51" s="57"/>
      <c r="L51" s="57"/>
      <c r="M51" s="57"/>
      <c r="N51" s="57"/>
      <c r="O51" s="57"/>
      <c r="P51" s="57"/>
      <c r="Q51" s="76"/>
      <c r="R51" s="70"/>
      <c r="S51" s="54"/>
      <c r="T51" s="57"/>
      <c r="U51" s="57" t="s">
        <v>102</v>
      </c>
      <c r="V51" s="57"/>
      <c r="W51" s="57"/>
      <c r="X51" s="57"/>
      <c r="Y51" s="57"/>
      <c r="Z51" s="57"/>
      <c r="AA51" s="57"/>
      <c r="AB51" s="57"/>
      <c r="AC51" s="57"/>
      <c r="AD51" s="57"/>
      <c r="AE51" s="57"/>
      <c r="AF51" s="57"/>
      <c r="AG51" s="57"/>
      <c r="AH51" s="57"/>
      <c r="AI51" s="57"/>
      <c r="AJ51" s="57"/>
      <c r="AK51" s="57"/>
      <c r="AL51" s="21"/>
      <c r="AM51" s="22"/>
      <c r="AN51" s="22"/>
      <c r="AO51" s="53"/>
    </row>
    <row r="52" spans="2:41" x14ac:dyDescent="0.25">
      <c r="B52" s="114"/>
      <c r="C52" s="113"/>
      <c r="D52" s="111"/>
      <c r="E52" s="94"/>
      <c r="F52" s="94"/>
      <c r="G52" s="95"/>
      <c r="H52" s="54"/>
      <c r="I52" s="74"/>
      <c r="J52" s="54"/>
      <c r="K52" s="57"/>
      <c r="L52" s="57"/>
      <c r="M52" s="57"/>
      <c r="N52" s="57"/>
      <c r="O52" s="57"/>
      <c r="P52" s="57"/>
      <c r="Q52" s="76"/>
      <c r="R52" s="70"/>
      <c r="S52" s="54"/>
      <c r="T52" s="57"/>
      <c r="U52" s="57" t="s">
        <v>103</v>
      </c>
      <c r="V52" s="57"/>
      <c r="W52" s="57"/>
      <c r="X52" s="57"/>
      <c r="Y52" s="57"/>
      <c r="Z52" s="57"/>
      <c r="AA52" s="57"/>
      <c r="AB52" s="57"/>
      <c r="AC52" s="57"/>
      <c r="AD52" s="57"/>
      <c r="AE52" s="57"/>
      <c r="AF52" s="57"/>
      <c r="AG52" s="57"/>
      <c r="AH52" s="57"/>
      <c r="AI52" s="57"/>
      <c r="AJ52" s="57"/>
      <c r="AK52" s="57"/>
      <c r="AL52" s="21"/>
      <c r="AM52" s="22"/>
      <c r="AN52" s="22"/>
      <c r="AO52" s="53"/>
    </row>
    <row r="53" spans="2:41" x14ac:dyDescent="0.25">
      <c r="B53" s="114"/>
      <c r="C53" s="113"/>
      <c r="D53" s="111"/>
      <c r="E53" s="94"/>
      <c r="F53" s="94"/>
      <c r="G53" s="95"/>
      <c r="H53" s="54"/>
      <c r="I53" s="74"/>
      <c r="J53" s="54"/>
      <c r="K53" s="57"/>
      <c r="L53" s="57"/>
      <c r="M53" s="57"/>
      <c r="N53" s="57"/>
      <c r="O53" s="57"/>
      <c r="P53" s="57"/>
      <c r="Q53" s="76"/>
      <c r="R53" s="70"/>
      <c r="S53" s="54"/>
      <c r="T53" s="57" t="s">
        <v>104</v>
      </c>
      <c r="U53" s="57" t="s">
        <v>105</v>
      </c>
      <c r="V53" s="57"/>
      <c r="W53" s="57"/>
      <c r="X53" s="57"/>
      <c r="Y53" s="57"/>
      <c r="Z53" s="57"/>
      <c r="AA53" s="57"/>
      <c r="AB53" s="57"/>
      <c r="AC53" s="57"/>
      <c r="AD53" s="57"/>
      <c r="AE53" s="57"/>
      <c r="AF53" s="57"/>
      <c r="AG53" s="57"/>
      <c r="AH53" s="57"/>
      <c r="AI53" s="57"/>
      <c r="AJ53" s="57"/>
      <c r="AK53" s="57"/>
      <c r="AL53" s="21"/>
      <c r="AM53" s="22"/>
      <c r="AN53" s="22"/>
      <c r="AO53" s="53"/>
    </row>
    <row r="54" spans="2:41" x14ac:dyDescent="0.25">
      <c r="B54" s="114"/>
      <c r="C54" s="113"/>
      <c r="D54" s="111"/>
      <c r="E54" s="94"/>
      <c r="F54" s="94"/>
      <c r="G54" s="95"/>
      <c r="H54" s="54"/>
      <c r="I54" s="74"/>
      <c r="J54" s="54"/>
      <c r="K54" s="57"/>
      <c r="L54" s="57"/>
      <c r="M54" s="57"/>
      <c r="N54" s="57"/>
      <c r="O54" s="57"/>
      <c r="P54" s="57"/>
      <c r="Q54" s="76"/>
      <c r="R54" s="70"/>
      <c r="S54" s="54"/>
      <c r="T54" s="57" t="s">
        <v>106</v>
      </c>
      <c r="U54" s="57" t="s">
        <v>107</v>
      </c>
      <c r="V54" s="57"/>
      <c r="W54" s="57"/>
      <c r="X54" s="57"/>
      <c r="Y54" s="57"/>
      <c r="Z54" s="57"/>
      <c r="AA54" s="57"/>
      <c r="AB54" s="57"/>
      <c r="AC54" s="57"/>
      <c r="AD54" s="57"/>
      <c r="AE54" s="57"/>
      <c r="AF54" s="57"/>
      <c r="AG54" s="57"/>
      <c r="AH54" s="57"/>
      <c r="AI54" s="57"/>
      <c r="AJ54" s="57"/>
      <c r="AK54" s="57"/>
      <c r="AL54" s="21"/>
      <c r="AM54" s="22"/>
      <c r="AN54" s="22"/>
      <c r="AO54" s="53"/>
    </row>
    <row r="55" spans="2:41" x14ac:dyDescent="0.25">
      <c r="B55" s="114"/>
      <c r="C55" s="113"/>
      <c r="D55" s="111"/>
      <c r="E55" s="94"/>
      <c r="F55" s="94"/>
      <c r="G55" s="95"/>
      <c r="H55" s="54"/>
      <c r="I55" s="62"/>
      <c r="J55" s="79"/>
      <c r="K55" s="79"/>
      <c r="L55" s="79"/>
      <c r="M55" s="79"/>
      <c r="N55" s="79"/>
      <c r="O55" s="79"/>
      <c r="P55" s="79"/>
      <c r="Q55" s="82"/>
      <c r="R55" s="62"/>
      <c r="S55" s="79"/>
      <c r="T55" s="79"/>
      <c r="U55" s="79" t="s">
        <v>108</v>
      </c>
      <c r="V55" s="79"/>
      <c r="W55" s="79"/>
      <c r="X55" s="79"/>
      <c r="Y55" s="79"/>
      <c r="Z55" s="79"/>
      <c r="AA55" s="79"/>
      <c r="AB55" s="79"/>
      <c r="AC55" s="79"/>
      <c r="AD55" s="79"/>
      <c r="AE55" s="79"/>
      <c r="AF55" s="79"/>
      <c r="AG55" s="79"/>
      <c r="AH55" s="79"/>
      <c r="AI55" s="79"/>
      <c r="AJ55" s="79"/>
      <c r="AK55" s="79"/>
      <c r="AL55" s="80"/>
      <c r="AM55" s="22"/>
      <c r="AN55" s="22"/>
      <c r="AO55" s="53"/>
    </row>
    <row r="56" spans="2:41" ht="10.5" customHeight="1" x14ac:dyDescent="0.25">
      <c r="B56" s="114"/>
      <c r="C56" s="113"/>
      <c r="D56" s="111"/>
      <c r="E56" s="94"/>
      <c r="F56" s="94"/>
      <c r="G56" s="95"/>
      <c r="H56" s="22"/>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22"/>
      <c r="AN56" s="22"/>
      <c r="AO56" s="53"/>
    </row>
    <row r="57" spans="2:41" x14ac:dyDescent="0.25">
      <c r="B57" s="114"/>
      <c r="C57" s="113"/>
      <c r="D57" s="111"/>
      <c r="E57" s="94"/>
      <c r="F57" s="94"/>
      <c r="G57" s="95"/>
      <c r="H57" s="22"/>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22"/>
      <c r="AN57" s="22"/>
      <c r="AO57" s="53"/>
    </row>
    <row r="58" spans="2:41" ht="15.75" customHeight="1" x14ac:dyDescent="0.25">
      <c r="B58" s="114"/>
      <c r="C58" s="113"/>
      <c r="D58" s="111"/>
      <c r="E58" s="94"/>
      <c r="F58" s="94"/>
      <c r="G58" s="95"/>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53"/>
    </row>
    <row r="59" spans="2:41" x14ac:dyDescent="0.25">
      <c r="B59" s="114"/>
      <c r="C59" s="113"/>
      <c r="D59" s="111"/>
      <c r="E59" s="94"/>
      <c r="F59" s="94"/>
      <c r="G59" s="95"/>
      <c r="H59" s="22"/>
      <c r="I59" s="22"/>
      <c r="J59" s="22"/>
      <c r="K59" s="104" t="s">
        <v>109</v>
      </c>
      <c r="L59" s="57" t="s">
        <v>110</v>
      </c>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53"/>
    </row>
    <row r="60" spans="2:41" x14ac:dyDescent="0.25">
      <c r="B60" s="114"/>
      <c r="C60" s="113"/>
      <c r="D60" s="111"/>
      <c r="E60" s="94"/>
      <c r="F60" s="94"/>
      <c r="G60" s="95"/>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53"/>
    </row>
    <row r="61" spans="2:41" ht="18.75" x14ac:dyDescent="0.25">
      <c r="B61" s="109" t="s">
        <v>153</v>
      </c>
      <c r="C61" s="432" t="s">
        <v>152</v>
      </c>
      <c r="D61" s="433"/>
      <c r="E61" s="94"/>
      <c r="F61" s="94"/>
      <c r="G61" s="95"/>
      <c r="H61" s="22"/>
      <c r="I61" s="22"/>
      <c r="J61" s="22"/>
      <c r="K61" s="103">
        <v>3.1</v>
      </c>
      <c r="L61" s="54" t="s">
        <v>112</v>
      </c>
      <c r="M61" s="22"/>
      <c r="N61" s="22"/>
      <c r="O61" s="22"/>
      <c r="P61" s="406"/>
      <c r="Q61" s="406"/>
      <c r="R61" s="406"/>
      <c r="S61" s="406"/>
      <c r="T61" s="406"/>
      <c r="U61" s="22" t="s">
        <v>113</v>
      </c>
      <c r="V61" s="22"/>
      <c r="W61" s="22"/>
      <c r="X61" s="22"/>
      <c r="Y61" s="22"/>
      <c r="Z61" s="22"/>
      <c r="AA61" s="22"/>
      <c r="AB61" s="22"/>
      <c r="AC61" s="22"/>
      <c r="AD61" s="22"/>
      <c r="AE61" s="22"/>
      <c r="AF61" s="22"/>
      <c r="AG61" s="22"/>
      <c r="AH61" s="22"/>
      <c r="AI61" s="22"/>
      <c r="AJ61" s="22"/>
      <c r="AK61" s="22"/>
      <c r="AL61" s="22"/>
      <c r="AM61" s="22"/>
      <c r="AN61" s="22"/>
      <c r="AO61" s="53"/>
    </row>
    <row r="62" spans="2:41" ht="14.25" customHeight="1" x14ac:dyDescent="0.25">
      <c r="B62" s="114"/>
      <c r="C62" s="432"/>
      <c r="D62" s="433"/>
      <c r="E62" s="94"/>
      <c r="F62" s="94"/>
      <c r="G62" s="95"/>
      <c r="H62" s="22"/>
      <c r="I62" s="22"/>
      <c r="J62" s="22"/>
      <c r="K62" s="102"/>
      <c r="L62" s="54" t="s">
        <v>114</v>
      </c>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22"/>
      <c r="AN62" s="22"/>
      <c r="AO62" s="53"/>
    </row>
    <row r="63" spans="2:41" ht="14.25" customHeight="1" x14ac:dyDescent="0.25">
      <c r="B63" s="114"/>
      <c r="C63" s="115" t="s">
        <v>166</v>
      </c>
      <c r="D63" s="111"/>
      <c r="E63" s="94"/>
      <c r="F63" s="94"/>
      <c r="G63" s="95"/>
      <c r="H63" s="22"/>
      <c r="I63" s="22"/>
      <c r="J63" s="22"/>
      <c r="K63" s="102"/>
      <c r="L63" s="54" t="s">
        <v>115</v>
      </c>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22"/>
      <c r="AN63" s="22"/>
      <c r="AO63" s="53"/>
    </row>
    <row r="64" spans="2:41" ht="18.75" x14ac:dyDescent="0.25">
      <c r="B64" s="114"/>
      <c r="C64" s="115" t="s">
        <v>167</v>
      </c>
      <c r="D64" s="111"/>
      <c r="E64" s="94"/>
      <c r="F64" s="94"/>
      <c r="G64" s="95"/>
      <c r="H64" s="22"/>
      <c r="I64" s="22"/>
      <c r="J64" s="22"/>
      <c r="K64" s="103">
        <v>3.2</v>
      </c>
      <c r="L64" s="54" t="s">
        <v>112</v>
      </c>
      <c r="M64" s="22"/>
      <c r="N64" s="22"/>
      <c r="O64" s="22"/>
      <c r="P64" s="406"/>
      <c r="Q64" s="406"/>
      <c r="R64" s="406"/>
      <c r="S64" s="406"/>
      <c r="T64" s="406"/>
      <c r="U64" s="22" t="s">
        <v>116</v>
      </c>
      <c r="V64" s="22"/>
      <c r="W64" s="22"/>
      <c r="X64" s="22"/>
      <c r="Y64" s="22"/>
      <c r="Z64" s="22"/>
      <c r="AA64" s="22"/>
      <c r="AB64" s="22"/>
      <c r="AC64" s="22"/>
      <c r="AD64" s="22"/>
      <c r="AE64" s="22"/>
      <c r="AF64" s="22"/>
      <c r="AG64" s="22"/>
      <c r="AH64" s="22"/>
      <c r="AI64" s="22"/>
      <c r="AJ64" s="22"/>
      <c r="AK64" s="22"/>
      <c r="AL64" s="22"/>
      <c r="AM64" s="22"/>
      <c r="AN64" s="22"/>
      <c r="AO64" s="53"/>
    </row>
    <row r="65" spans="2:41" ht="14.25" customHeight="1" x14ac:dyDescent="0.25">
      <c r="B65" s="114"/>
      <c r="C65" s="16"/>
      <c r="D65" s="111"/>
      <c r="E65" s="94"/>
      <c r="F65" s="94"/>
      <c r="G65" s="95"/>
      <c r="H65" s="22"/>
      <c r="I65" s="22"/>
      <c r="J65" s="22"/>
      <c r="K65" s="102"/>
      <c r="L65" s="54" t="s">
        <v>117</v>
      </c>
      <c r="M65" s="54"/>
      <c r="N65" s="54"/>
      <c r="O65" s="54"/>
      <c r="P65" s="54"/>
      <c r="Q65" s="54"/>
      <c r="R65" s="54"/>
      <c r="S65" s="54"/>
      <c r="T65" s="54"/>
      <c r="U65" s="54"/>
      <c r="V65" s="54"/>
      <c r="W65" s="54"/>
      <c r="X65" s="54"/>
      <c r="Y65" s="54"/>
      <c r="Z65" s="54"/>
      <c r="AA65" s="54"/>
      <c r="AB65" s="54"/>
      <c r="AC65" s="54"/>
      <c r="AD65" s="54"/>
      <c r="AE65" s="22"/>
      <c r="AF65" s="22"/>
      <c r="AG65" s="22"/>
      <c r="AH65" s="22"/>
      <c r="AI65" s="22"/>
      <c r="AJ65" s="22"/>
      <c r="AK65" s="22"/>
      <c r="AL65" s="22"/>
      <c r="AM65" s="22"/>
      <c r="AN65" s="22"/>
      <c r="AO65" s="53"/>
    </row>
    <row r="66" spans="2:41" ht="14.25" customHeight="1" x14ac:dyDescent="0.25">
      <c r="B66" s="114"/>
      <c r="C66" s="16"/>
      <c r="D66" s="111"/>
      <c r="E66" s="94"/>
      <c r="F66" s="94"/>
      <c r="G66" s="95"/>
      <c r="H66" s="22"/>
      <c r="I66" s="22"/>
      <c r="J66" s="22"/>
      <c r="K66" s="102"/>
      <c r="L66" s="54" t="s">
        <v>118</v>
      </c>
      <c r="M66" s="54"/>
      <c r="N66" s="54"/>
      <c r="O66" s="54"/>
      <c r="P66" s="54"/>
      <c r="Q66" s="54"/>
      <c r="R66" s="54"/>
      <c r="S66" s="54"/>
      <c r="T66" s="54"/>
      <c r="U66" s="54"/>
      <c r="V66" s="54"/>
      <c r="W66" s="54"/>
      <c r="X66" s="54"/>
      <c r="Y66" s="54"/>
      <c r="Z66" s="54"/>
      <c r="AA66" s="54"/>
      <c r="AB66" s="54"/>
      <c r="AC66" s="54"/>
      <c r="AD66" s="54"/>
      <c r="AE66" s="22"/>
      <c r="AF66" s="22"/>
      <c r="AG66" s="22"/>
      <c r="AH66" s="22"/>
      <c r="AI66" s="22"/>
      <c r="AJ66" s="22"/>
      <c r="AK66" s="22"/>
      <c r="AL66" s="22"/>
      <c r="AM66" s="22"/>
      <c r="AN66" s="22"/>
      <c r="AO66" s="53"/>
    </row>
    <row r="67" spans="2:41" ht="18.75" x14ac:dyDescent="0.25">
      <c r="B67" s="106"/>
      <c r="C67" s="107"/>
      <c r="D67" s="111"/>
      <c r="E67" s="94"/>
      <c r="F67" s="94"/>
      <c r="G67" s="95"/>
      <c r="H67" s="22"/>
      <c r="I67" s="22"/>
      <c r="J67" s="22"/>
      <c r="K67" s="103">
        <v>3.3</v>
      </c>
      <c r="L67" s="54" t="s">
        <v>112</v>
      </c>
      <c r="M67" s="22"/>
      <c r="N67" s="22"/>
      <c r="O67" s="22"/>
      <c r="P67" s="406"/>
      <c r="Q67" s="406"/>
      <c r="R67" s="406"/>
      <c r="S67" s="406"/>
      <c r="T67" s="406"/>
      <c r="U67" s="22" t="s">
        <v>119</v>
      </c>
      <c r="V67" s="22"/>
      <c r="W67" s="22"/>
      <c r="X67" s="22"/>
      <c r="Y67" s="22"/>
      <c r="Z67" s="22"/>
      <c r="AA67" s="22"/>
      <c r="AB67" s="22"/>
      <c r="AC67" s="22"/>
      <c r="AD67" s="22"/>
      <c r="AE67" s="22"/>
      <c r="AF67" s="22"/>
      <c r="AG67" s="22"/>
      <c r="AH67" s="22"/>
      <c r="AI67" s="22"/>
      <c r="AJ67" s="22"/>
      <c r="AK67" s="22"/>
      <c r="AL67" s="22"/>
      <c r="AM67" s="22"/>
      <c r="AN67" s="22"/>
      <c r="AO67" s="53"/>
    </row>
    <row r="68" spans="2:41" ht="14.25" customHeight="1" x14ac:dyDescent="0.25">
      <c r="B68" s="114"/>
      <c r="C68" s="441" t="s">
        <v>178</v>
      </c>
      <c r="D68" s="442"/>
      <c r="E68" s="94"/>
      <c r="F68" s="94"/>
      <c r="G68" s="95"/>
      <c r="H68" s="22"/>
      <c r="I68" s="22"/>
      <c r="J68" s="22"/>
      <c r="K68" s="102"/>
      <c r="L68" s="54" t="s">
        <v>120</v>
      </c>
      <c r="M68" s="54"/>
      <c r="N68" s="54"/>
      <c r="O68" s="54"/>
      <c r="P68" s="54"/>
      <c r="Q68" s="54"/>
      <c r="R68" s="54"/>
      <c r="S68" s="54"/>
      <c r="T68" s="54"/>
      <c r="U68" s="54"/>
      <c r="V68" s="54"/>
      <c r="W68" s="22"/>
      <c r="X68" s="22"/>
      <c r="Y68" s="22"/>
      <c r="Z68" s="22"/>
      <c r="AA68" s="22"/>
      <c r="AB68" s="22"/>
      <c r="AC68" s="22"/>
      <c r="AD68" s="22"/>
      <c r="AE68" s="22"/>
      <c r="AF68" s="22"/>
      <c r="AG68" s="22"/>
      <c r="AH68" s="22"/>
      <c r="AI68" s="22"/>
      <c r="AJ68" s="22"/>
      <c r="AK68" s="22"/>
      <c r="AL68" s="22"/>
      <c r="AM68" s="22"/>
      <c r="AN68" s="22"/>
      <c r="AO68" s="53"/>
    </row>
    <row r="69" spans="2:41" ht="14.25" customHeight="1" x14ac:dyDescent="0.25">
      <c r="B69" s="114"/>
      <c r="C69" s="441"/>
      <c r="D69" s="442"/>
      <c r="E69" s="94"/>
      <c r="F69" s="94"/>
      <c r="G69" s="95"/>
      <c r="H69" s="22"/>
      <c r="I69" s="22"/>
      <c r="J69" s="22"/>
      <c r="K69" s="102"/>
      <c r="L69" s="54" t="s">
        <v>121</v>
      </c>
      <c r="M69" s="54"/>
      <c r="N69" s="54"/>
      <c r="O69" s="54"/>
      <c r="P69" s="54"/>
      <c r="Q69" s="54"/>
      <c r="R69" s="54"/>
      <c r="S69" s="54"/>
      <c r="T69" s="54"/>
      <c r="U69" s="54"/>
      <c r="V69" s="54"/>
      <c r="W69" s="22"/>
      <c r="X69" s="22"/>
      <c r="Y69" s="22"/>
      <c r="Z69" s="22"/>
      <c r="AA69" s="22"/>
      <c r="AB69" s="22"/>
      <c r="AC69" s="22"/>
      <c r="AD69" s="22"/>
      <c r="AE69" s="22"/>
      <c r="AF69" s="22"/>
      <c r="AG69" s="22"/>
      <c r="AH69" s="22"/>
      <c r="AI69" s="22"/>
      <c r="AJ69" s="22"/>
      <c r="AK69" s="22"/>
      <c r="AL69" s="22"/>
      <c r="AM69" s="22"/>
      <c r="AN69" s="22"/>
      <c r="AO69" s="53"/>
    </row>
    <row r="70" spans="2:41" ht="14.25" customHeight="1" x14ac:dyDescent="0.25">
      <c r="B70" s="114"/>
      <c r="C70" s="441"/>
      <c r="D70" s="442"/>
      <c r="E70" s="94"/>
      <c r="F70" s="94"/>
      <c r="G70" s="95"/>
      <c r="H70" s="22"/>
      <c r="I70" s="22"/>
      <c r="J70" s="22"/>
      <c r="K70" s="124" t="s">
        <v>111</v>
      </c>
      <c r="L70" s="54" t="s">
        <v>122</v>
      </c>
      <c r="M70" s="54"/>
      <c r="N70" s="54"/>
      <c r="O70" s="54"/>
      <c r="P70" s="54"/>
      <c r="Q70" s="54"/>
      <c r="R70" s="54"/>
      <c r="S70" s="54"/>
      <c r="T70" s="54"/>
      <c r="U70" s="54"/>
      <c r="V70" s="54"/>
      <c r="W70" s="22"/>
      <c r="X70" s="22"/>
      <c r="Y70" s="22"/>
      <c r="Z70" s="22"/>
      <c r="AA70" s="22"/>
      <c r="AB70" s="22"/>
      <c r="AC70" s="22"/>
      <c r="AD70" s="22"/>
      <c r="AE70" s="22"/>
      <c r="AF70" s="22"/>
      <c r="AG70" s="22"/>
      <c r="AH70" s="22"/>
      <c r="AI70" s="22"/>
      <c r="AJ70" s="22"/>
      <c r="AK70" s="22"/>
      <c r="AL70" s="22"/>
      <c r="AM70" s="22"/>
      <c r="AN70" s="22"/>
      <c r="AO70" s="53"/>
    </row>
    <row r="71" spans="2:41" ht="15.75" customHeight="1" x14ac:dyDescent="0.25">
      <c r="B71" s="114"/>
      <c r="C71" s="441"/>
      <c r="D71" s="442"/>
      <c r="E71" s="94"/>
      <c r="F71" s="94"/>
      <c r="G71" s="95"/>
      <c r="H71" s="22"/>
      <c r="I71" s="22"/>
      <c r="J71" s="22"/>
      <c r="K71" s="101"/>
      <c r="L71" s="54"/>
      <c r="M71" s="54"/>
      <c r="N71" s="54"/>
      <c r="O71" s="54"/>
      <c r="P71" s="54"/>
      <c r="Q71" s="54"/>
      <c r="R71" s="54"/>
      <c r="S71" s="54"/>
      <c r="T71" s="54"/>
      <c r="U71" s="54"/>
      <c r="V71" s="54"/>
      <c r="W71" s="22"/>
      <c r="X71" s="22"/>
      <c r="Y71" s="22"/>
      <c r="Z71" s="22"/>
      <c r="AA71" s="22"/>
      <c r="AB71" s="22"/>
      <c r="AC71" s="22"/>
      <c r="AD71" s="22"/>
      <c r="AE71" s="22"/>
      <c r="AF71" s="22"/>
      <c r="AG71" s="22"/>
      <c r="AH71" s="22"/>
      <c r="AI71" s="22"/>
      <c r="AJ71" s="22"/>
      <c r="AK71" s="22"/>
      <c r="AL71" s="22"/>
      <c r="AM71" s="22"/>
      <c r="AN71" s="22"/>
      <c r="AO71" s="53"/>
    </row>
    <row r="72" spans="2:41" s="1" customFormat="1" ht="15.75" customHeight="1" x14ac:dyDescent="0.25">
      <c r="B72" s="116"/>
      <c r="C72" s="441"/>
      <c r="D72" s="442"/>
      <c r="E72" s="94"/>
      <c r="F72" s="96"/>
      <c r="G72" s="97"/>
      <c r="H72" s="55"/>
      <c r="I72" s="55"/>
      <c r="J72" s="55"/>
      <c r="K72" s="417" t="s">
        <v>168</v>
      </c>
      <c r="L72" s="417"/>
      <c r="M72" s="417"/>
      <c r="N72" s="57" t="s">
        <v>123</v>
      </c>
      <c r="O72" s="57"/>
      <c r="P72" s="57"/>
      <c r="Q72" s="57"/>
      <c r="R72" s="57"/>
      <c r="S72" s="407">
        <v>0</v>
      </c>
      <c r="T72" s="407"/>
      <c r="U72" s="407"/>
      <c r="V72" s="407"/>
      <c r="W72" s="57" t="s">
        <v>124</v>
      </c>
      <c r="X72" s="57"/>
      <c r="Y72" s="57"/>
      <c r="Z72" s="57"/>
      <c r="AA72" s="57"/>
      <c r="AB72" s="57"/>
      <c r="AC72" s="57"/>
      <c r="AD72" s="57"/>
      <c r="AE72" s="57"/>
      <c r="AF72" s="57"/>
      <c r="AG72" s="57"/>
      <c r="AH72" s="57"/>
      <c r="AI72" s="57"/>
      <c r="AJ72" s="57"/>
      <c r="AK72" s="57"/>
      <c r="AL72" s="55"/>
      <c r="AM72" s="55"/>
      <c r="AN72" s="55"/>
      <c r="AO72" s="84"/>
    </row>
    <row r="73" spans="2:41" s="1" customFormat="1" ht="7.5" customHeight="1" x14ac:dyDescent="0.25">
      <c r="B73" s="116"/>
      <c r="C73" s="441"/>
      <c r="D73" s="442"/>
      <c r="E73" s="96"/>
      <c r="F73" s="96"/>
      <c r="G73" s="97"/>
      <c r="H73" s="55"/>
      <c r="I73" s="55"/>
      <c r="J73" s="55"/>
      <c r="K73" s="55"/>
      <c r="L73" s="55"/>
      <c r="M73" s="83"/>
      <c r="N73" s="57"/>
      <c r="O73" s="57"/>
      <c r="P73" s="57"/>
      <c r="Q73" s="57"/>
      <c r="R73" s="57"/>
      <c r="S73" s="77"/>
      <c r="T73" s="77"/>
      <c r="U73" s="77"/>
      <c r="V73" s="77"/>
      <c r="W73" s="57"/>
      <c r="X73" s="57"/>
      <c r="Y73" s="57"/>
      <c r="Z73" s="57"/>
      <c r="AA73" s="57"/>
      <c r="AB73" s="57"/>
      <c r="AC73" s="57"/>
      <c r="AD73" s="57"/>
      <c r="AE73" s="57"/>
      <c r="AF73" s="57"/>
      <c r="AG73" s="57"/>
      <c r="AH73" s="57"/>
      <c r="AI73" s="57"/>
      <c r="AJ73" s="57"/>
      <c r="AK73" s="57"/>
      <c r="AL73" s="55"/>
      <c r="AM73" s="55"/>
      <c r="AN73" s="55"/>
      <c r="AO73" s="84"/>
    </row>
    <row r="74" spans="2:41" s="1" customFormat="1" ht="15.75" customHeight="1" x14ac:dyDescent="0.25">
      <c r="B74" s="116"/>
      <c r="C74" s="441"/>
      <c r="D74" s="442"/>
      <c r="E74" s="94"/>
      <c r="F74" s="96"/>
      <c r="G74" s="97"/>
      <c r="H74" s="55"/>
      <c r="I74" s="55"/>
      <c r="J74" s="55"/>
      <c r="K74" s="417" t="s">
        <v>169</v>
      </c>
      <c r="L74" s="417"/>
      <c r="M74" s="417"/>
      <c r="N74" s="57" t="s">
        <v>125</v>
      </c>
      <c r="O74" s="57"/>
      <c r="P74" s="57"/>
      <c r="Q74" s="57"/>
      <c r="R74" s="57"/>
      <c r="S74" s="57"/>
      <c r="T74" s="407">
        <v>0</v>
      </c>
      <c r="U74" s="407"/>
      <c r="V74" s="407"/>
      <c r="W74" s="407"/>
      <c r="X74" s="57" t="s">
        <v>124</v>
      </c>
      <c r="Y74" s="57"/>
      <c r="Z74" s="57"/>
      <c r="AA74" s="57"/>
      <c r="AB74" s="57"/>
      <c r="AC74" s="57"/>
      <c r="AD74" s="57"/>
      <c r="AE74" s="57"/>
      <c r="AF74" s="57"/>
      <c r="AG74" s="57"/>
      <c r="AH74" s="57"/>
      <c r="AI74" s="57"/>
      <c r="AJ74" s="57"/>
      <c r="AK74" s="57"/>
      <c r="AL74" s="55"/>
      <c r="AM74" s="55"/>
      <c r="AN74" s="55"/>
      <c r="AO74" s="84"/>
    </row>
    <row r="75" spans="2:41" s="1" customFormat="1" ht="8.25" customHeight="1" x14ac:dyDescent="0.25">
      <c r="B75" s="116"/>
      <c r="C75" s="441"/>
      <c r="D75" s="442"/>
      <c r="E75" s="96"/>
      <c r="F75" s="96"/>
      <c r="G75" s="97"/>
      <c r="H75" s="55"/>
      <c r="I75" s="55"/>
      <c r="J75" s="55"/>
      <c r="K75" s="55"/>
      <c r="L75" s="57"/>
      <c r="M75" s="83"/>
      <c r="N75" s="57"/>
      <c r="O75" s="57"/>
      <c r="P75" s="57"/>
      <c r="Q75" s="57"/>
      <c r="R75" s="57"/>
      <c r="S75" s="57"/>
      <c r="T75" s="77"/>
      <c r="U75" s="77"/>
      <c r="V75" s="77"/>
      <c r="W75" s="77"/>
      <c r="X75" s="57"/>
      <c r="Y75" s="57"/>
      <c r="Z75" s="57"/>
      <c r="AA75" s="57"/>
      <c r="AB75" s="57"/>
      <c r="AC75" s="57"/>
      <c r="AD75" s="57"/>
      <c r="AE75" s="57"/>
      <c r="AF75" s="57"/>
      <c r="AG75" s="57"/>
      <c r="AH75" s="57"/>
      <c r="AI75" s="57"/>
      <c r="AJ75" s="57"/>
      <c r="AK75" s="57"/>
      <c r="AL75" s="55"/>
      <c r="AM75" s="55"/>
      <c r="AN75" s="55"/>
      <c r="AO75" s="84"/>
    </row>
    <row r="76" spans="2:41" s="1" customFormat="1" ht="15.75" customHeight="1" x14ac:dyDescent="0.25">
      <c r="B76" s="116"/>
      <c r="C76" s="441"/>
      <c r="D76" s="442"/>
      <c r="E76" s="94"/>
      <c r="F76" s="96"/>
      <c r="G76" s="97"/>
      <c r="H76" s="55"/>
      <c r="I76" s="55"/>
      <c r="J76" s="55"/>
      <c r="K76" s="417" t="s">
        <v>170</v>
      </c>
      <c r="L76" s="417"/>
      <c r="M76" s="417"/>
      <c r="N76" s="57" t="s">
        <v>126</v>
      </c>
      <c r="O76" s="57"/>
      <c r="P76" s="57"/>
      <c r="Q76" s="57"/>
      <c r="R76" s="57"/>
      <c r="S76" s="57"/>
      <c r="T76" s="57"/>
      <c r="U76" s="407">
        <v>0</v>
      </c>
      <c r="V76" s="407"/>
      <c r="W76" s="407"/>
      <c r="X76" s="407"/>
      <c r="Y76" s="407"/>
      <c r="Z76" s="57" t="s">
        <v>124</v>
      </c>
      <c r="AA76" s="57"/>
      <c r="AB76" s="57"/>
      <c r="AC76" s="57"/>
      <c r="AD76" s="57"/>
      <c r="AE76" s="57"/>
      <c r="AF76" s="57"/>
      <c r="AG76" s="57"/>
      <c r="AH76" s="57"/>
      <c r="AI76" s="57"/>
      <c r="AJ76" s="57"/>
      <c r="AK76" s="57"/>
      <c r="AL76" s="55"/>
      <c r="AM76" s="55"/>
      <c r="AN76" s="55"/>
      <c r="AO76" s="84"/>
    </row>
    <row r="77" spans="2:41" s="1" customFormat="1" ht="9.75" customHeight="1" x14ac:dyDescent="0.25">
      <c r="B77" s="116"/>
      <c r="C77" s="441"/>
      <c r="D77" s="442"/>
      <c r="E77" s="96"/>
      <c r="F77" s="96"/>
      <c r="G77" s="97"/>
      <c r="H77" s="55"/>
      <c r="I77" s="55"/>
      <c r="J77" s="55"/>
      <c r="K77" s="55"/>
      <c r="L77" s="57"/>
      <c r="M77" s="83"/>
      <c r="N77" s="57"/>
      <c r="O77" s="57"/>
      <c r="P77" s="57"/>
      <c r="Q77" s="57"/>
      <c r="R77" s="57"/>
      <c r="S77" s="57"/>
      <c r="T77" s="57"/>
      <c r="U77" s="77"/>
      <c r="V77" s="77"/>
      <c r="W77" s="77"/>
      <c r="X77" s="77"/>
      <c r="Y77" s="77"/>
      <c r="Z77" s="57"/>
      <c r="AA77" s="57"/>
      <c r="AB77" s="57"/>
      <c r="AC77" s="57"/>
      <c r="AD77" s="57"/>
      <c r="AE77" s="57"/>
      <c r="AF77" s="57"/>
      <c r="AG77" s="57"/>
      <c r="AH77" s="57"/>
      <c r="AI77" s="57"/>
      <c r="AJ77" s="57"/>
      <c r="AK77" s="57"/>
      <c r="AL77" s="55"/>
      <c r="AM77" s="55"/>
      <c r="AN77" s="55"/>
      <c r="AO77" s="84"/>
    </row>
    <row r="78" spans="2:41" s="1" customFormat="1" ht="15.75" customHeight="1" x14ac:dyDescent="0.25">
      <c r="B78" s="116"/>
      <c r="C78" s="441"/>
      <c r="D78" s="442"/>
      <c r="E78" s="94"/>
      <c r="F78" s="96"/>
      <c r="G78" s="97"/>
      <c r="H78" s="55"/>
      <c r="I78" s="55"/>
      <c r="J78" s="55"/>
      <c r="K78" s="417" t="s">
        <v>171</v>
      </c>
      <c r="L78" s="417"/>
      <c r="M78" s="417"/>
      <c r="N78" s="57" t="s">
        <v>127</v>
      </c>
      <c r="O78" s="57"/>
      <c r="P78" s="57"/>
      <c r="Q78" s="57"/>
      <c r="R78" s="57"/>
      <c r="S78" s="57"/>
      <c r="T78" s="57"/>
      <c r="U78" s="57"/>
      <c r="V78" s="57"/>
      <c r="W78" s="57"/>
      <c r="X78" s="407">
        <v>0</v>
      </c>
      <c r="Y78" s="407"/>
      <c r="Z78" s="407"/>
      <c r="AA78" s="407"/>
      <c r="AB78" s="407"/>
      <c r="AC78" s="57" t="s">
        <v>124</v>
      </c>
      <c r="AD78" s="57"/>
      <c r="AE78" s="57"/>
      <c r="AF78" s="57"/>
      <c r="AG78" s="57"/>
      <c r="AH78" s="57"/>
      <c r="AI78" s="57"/>
      <c r="AJ78" s="57"/>
      <c r="AK78" s="57"/>
      <c r="AL78" s="55"/>
      <c r="AM78" s="55"/>
      <c r="AN78" s="55"/>
      <c r="AO78" s="84"/>
    </row>
    <row r="79" spans="2:41" s="1" customFormat="1" ht="8.25" customHeight="1" x14ac:dyDescent="0.25">
      <c r="B79" s="116"/>
      <c r="C79" s="441"/>
      <c r="D79" s="442"/>
      <c r="E79" s="96"/>
      <c r="F79" s="96"/>
      <c r="G79" s="97"/>
      <c r="H79" s="55"/>
      <c r="I79" s="55"/>
      <c r="J79" s="55"/>
      <c r="K79" s="55"/>
      <c r="L79" s="57"/>
      <c r="M79" s="83"/>
      <c r="N79" s="57"/>
      <c r="O79" s="57"/>
      <c r="P79" s="57"/>
      <c r="Q79" s="57"/>
      <c r="R79" s="57"/>
      <c r="S79" s="57"/>
      <c r="T79" s="57"/>
      <c r="U79" s="57"/>
      <c r="V79" s="57"/>
      <c r="W79" s="57"/>
      <c r="X79" s="77"/>
      <c r="Y79" s="77"/>
      <c r="Z79" s="77"/>
      <c r="AA79" s="77"/>
      <c r="AB79" s="77"/>
      <c r="AC79" s="57"/>
      <c r="AD79" s="57"/>
      <c r="AE79" s="57"/>
      <c r="AF79" s="57"/>
      <c r="AG79" s="57"/>
      <c r="AH79" s="57"/>
      <c r="AI79" s="57"/>
      <c r="AJ79" s="57"/>
      <c r="AK79" s="57"/>
      <c r="AL79" s="55"/>
      <c r="AM79" s="55"/>
      <c r="AN79" s="55"/>
      <c r="AO79" s="84"/>
    </row>
    <row r="80" spans="2:41" s="1" customFormat="1" ht="15.75" customHeight="1" x14ac:dyDescent="0.4">
      <c r="B80" s="116"/>
      <c r="C80" s="441"/>
      <c r="D80" s="442"/>
      <c r="E80" s="94"/>
      <c r="F80" s="96"/>
      <c r="G80" s="97"/>
      <c r="H80" s="55"/>
      <c r="I80" s="55"/>
      <c r="J80" s="55"/>
      <c r="K80" s="417" t="s">
        <v>172</v>
      </c>
      <c r="L80" s="417"/>
      <c r="M80" s="417"/>
      <c r="N80" s="57" t="s">
        <v>128</v>
      </c>
      <c r="O80" s="57"/>
      <c r="P80" s="57"/>
      <c r="Q80" s="57"/>
      <c r="R80" s="57"/>
      <c r="S80" s="57"/>
      <c r="T80" s="57"/>
      <c r="U80" s="57"/>
      <c r="V80" s="404">
        <v>0</v>
      </c>
      <c r="W80" s="404"/>
      <c r="X80" s="404"/>
      <c r="Y80" s="404"/>
      <c r="Z80" s="404"/>
      <c r="AA80" s="404"/>
      <c r="AB80" s="57" t="s">
        <v>124</v>
      </c>
      <c r="AC80" s="57"/>
      <c r="AD80" s="57"/>
      <c r="AE80" s="57"/>
      <c r="AF80" s="57"/>
      <c r="AG80" s="57"/>
      <c r="AH80" s="57"/>
      <c r="AI80" s="57"/>
      <c r="AJ80" s="57"/>
      <c r="AK80" s="57"/>
      <c r="AL80" s="55"/>
      <c r="AM80" s="55"/>
      <c r="AN80" s="55"/>
      <c r="AO80" s="84"/>
    </row>
    <row r="81" spans="2:47" s="1" customFormat="1" ht="7.5" customHeight="1" x14ac:dyDescent="0.4">
      <c r="B81" s="116"/>
      <c r="C81" s="441"/>
      <c r="D81" s="442"/>
      <c r="E81" s="96"/>
      <c r="F81" s="96"/>
      <c r="G81" s="97"/>
      <c r="H81" s="55"/>
      <c r="I81" s="55"/>
      <c r="J81" s="55"/>
      <c r="K81" s="55"/>
      <c r="L81" s="57"/>
      <c r="M81" s="83"/>
      <c r="N81" s="57"/>
      <c r="O81" s="57"/>
      <c r="P81" s="57"/>
      <c r="Q81" s="57"/>
      <c r="R81" s="57"/>
      <c r="S81" s="57"/>
      <c r="T81" s="57"/>
      <c r="U81" s="57"/>
      <c r="V81" s="85"/>
      <c r="W81" s="85"/>
      <c r="X81" s="85"/>
      <c r="Y81" s="85"/>
      <c r="Z81" s="85"/>
      <c r="AA81" s="85"/>
      <c r="AB81" s="57"/>
      <c r="AC81" s="57"/>
      <c r="AD81" s="57"/>
      <c r="AE81" s="57"/>
      <c r="AF81" s="57"/>
      <c r="AG81" s="57"/>
      <c r="AH81" s="57"/>
      <c r="AI81" s="57"/>
      <c r="AJ81" s="57"/>
      <c r="AK81" s="57"/>
      <c r="AL81" s="55"/>
      <c r="AM81" s="55"/>
      <c r="AN81" s="55"/>
      <c r="AO81" s="84"/>
    </row>
    <row r="82" spans="2:47" ht="5.25" customHeight="1" x14ac:dyDescent="0.25">
      <c r="B82" s="106"/>
      <c r="C82" s="113"/>
      <c r="D82" s="111"/>
      <c r="E82" s="94"/>
      <c r="F82" s="94"/>
      <c r="G82" s="95"/>
      <c r="H82" s="22"/>
      <c r="I82" s="22"/>
      <c r="J82" s="22"/>
      <c r="K82" s="22"/>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22"/>
      <c r="AM82" s="22"/>
      <c r="AN82" s="22"/>
      <c r="AO82" s="53"/>
    </row>
    <row r="83" spans="2:47" s="1" customFormat="1" ht="16.5" customHeight="1" x14ac:dyDescent="0.25">
      <c r="B83" s="440" t="s">
        <v>154</v>
      </c>
      <c r="C83" s="430" t="s">
        <v>157</v>
      </c>
      <c r="D83" s="431"/>
      <c r="E83" s="96"/>
      <c r="F83" s="96"/>
      <c r="G83" s="97"/>
      <c r="H83" s="55"/>
      <c r="I83" s="55"/>
      <c r="J83" s="55"/>
      <c r="K83" s="105">
        <v>3.4</v>
      </c>
      <c r="L83" s="427" t="s">
        <v>174</v>
      </c>
      <c r="M83" s="427"/>
      <c r="N83" s="427"/>
      <c r="O83" s="427"/>
      <c r="P83" s="427"/>
      <c r="Q83" s="427"/>
      <c r="R83" s="427"/>
      <c r="S83" s="427"/>
      <c r="T83" s="427"/>
      <c r="U83" s="427"/>
      <c r="V83" s="427"/>
      <c r="W83" s="427"/>
      <c r="X83" s="427"/>
      <c r="Y83" s="427"/>
      <c r="Z83" s="427"/>
      <c r="AA83" s="427"/>
      <c r="AB83" s="427"/>
      <c r="AC83" s="427"/>
      <c r="AD83" s="427"/>
      <c r="AE83" s="427"/>
      <c r="AF83" s="427"/>
      <c r="AG83" s="427"/>
      <c r="AH83" s="427"/>
      <c r="AI83" s="427"/>
      <c r="AJ83" s="427"/>
      <c r="AK83" s="57"/>
      <c r="AL83" s="55"/>
      <c r="AM83" s="55"/>
      <c r="AN83" s="55"/>
      <c r="AO83" s="84"/>
    </row>
    <row r="84" spans="2:47" s="1" customFormat="1" ht="16.5" customHeight="1" x14ac:dyDescent="0.25">
      <c r="B84" s="440"/>
      <c r="C84" s="430"/>
      <c r="D84" s="431"/>
      <c r="E84" s="94"/>
      <c r="F84" s="96"/>
      <c r="G84" s="97"/>
      <c r="H84" s="55"/>
      <c r="I84" s="55"/>
      <c r="J84" s="55"/>
      <c r="K84" s="55"/>
      <c r="L84" s="57" t="s">
        <v>175</v>
      </c>
      <c r="M84" s="57"/>
      <c r="N84" s="57"/>
      <c r="O84" s="57"/>
      <c r="P84" s="57"/>
      <c r="Q84" s="57"/>
      <c r="R84" s="57"/>
      <c r="S84" s="57"/>
      <c r="T84" s="57"/>
      <c r="U84" s="57"/>
      <c r="V84" s="57"/>
      <c r="W84" s="405">
        <v>59</v>
      </c>
      <c r="X84" s="405"/>
      <c r="Y84" s="405"/>
      <c r="Z84" s="405"/>
      <c r="AA84" s="405"/>
      <c r="AB84" s="57" t="s">
        <v>129</v>
      </c>
      <c r="AC84" s="57"/>
      <c r="AD84" s="57"/>
      <c r="AE84" s="57"/>
      <c r="AF84" s="57"/>
      <c r="AG84" s="57"/>
      <c r="AH84" s="57"/>
      <c r="AI84" s="57"/>
      <c r="AJ84" s="57"/>
      <c r="AK84" s="57"/>
      <c r="AL84" s="55"/>
      <c r="AM84" s="55"/>
      <c r="AN84" s="55"/>
      <c r="AO84" s="84"/>
    </row>
    <row r="85" spans="2:47" s="1" customFormat="1" ht="16.5" customHeight="1" x14ac:dyDescent="0.25">
      <c r="B85" s="117"/>
      <c r="C85" s="430"/>
      <c r="D85" s="431"/>
      <c r="E85" s="96"/>
      <c r="F85" s="96"/>
      <c r="G85" s="97"/>
      <c r="H85" s="55"/>
      <c r="I85" s="55"/>
      <c r="J85" s="55"/>
      <c r="K85" s="55"/>
      <c r="L85" s="57" t="s">
        <v>185</v>
      </c>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5"/>
      <c r="AM85" s="55"/>
      <c r="AN85" s="55"/>
      <c r="AO85" s="84"/>
    </row>
    <row r="86" spans="2:47" ht="12" customHeight="1" x14ac:dyDescent="0.25">
      <c r="B86" s="106"/>
      <c r="C86" s="107"/>
      <c r="D86" s="111"/>
      <c r="E86" s="94"/>
      <c r="F86" s="94"/>
      <c r="G86" s="95"/>
      <c r="H86" s="22"/>
      <c r="I86" s="22"/>
      <c r="J86" s="22"/>
      <c r="K86" s="22"/>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22"/>
      <c r="AM86" s="22"/>
      <c r="AN86" s="22"/>
      <c r="AO86" s="53"/>
    </row>
    <row r="87" spans="2:47" x14ac:dyDescent="0.25">
      <c r="B87" s="114"/>
      <c r="C87" s="113"/>
      <c r="D87" s="111"/>
      <c r="E87" s="94"/>
      <c r="F87" s="94"/>
      <c r="G87" s="95"/>
      <c r="H87" s="22"/>
      <c r="I87" s="22"/>
      <c r="J87" s="22"/>
      <c r="K87" s="105">
        <v>3.5</v>
      </c>
      <c r="L87" s="54" t="s">
        <v>173</v>
      </c>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22"/>
      <c r="AO87" s="53"/>
    </row>
    <row r="88" spans="2:47" x14ac:dyDescent="0.25">
      <c r="B88" s="114"/>
      <c r="C88" s="113"/>
      <c r="D88" s="111"/>
      <c r="E88" s="94"/>
      <c r="F88" s="94"/>
      <c r="G88" s="95"/>
      <c r="H88" s="22"/>
      <c r="I88" s="22"/>
      <c r="J88" s="22"/>
      <c r="K88" s="22"/>
      <c r="L88" s="86" t="s">
        <v>177</v>
      </c>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22"/>
      <c r="AO88" s="53"/>
    </row>
    <row r="89" spans="2:47" ht="6.75" customHeight="1" x14ac:dyDescent="0.25">
      <c r="B89" s="114"/>
      <c r="C89" s="113"/>
      <c r="D89" s="111"/>
      <c r="E89" s="94"/>
      <c r="F89" s="94"/>
      <c r="G89" s="95"/>
      <c r="H89" s="22"/>
      <c r="I89" s="22"/>
      <c r="J89" s="22"/>
      <c r="K89" s="22"/>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22"/>
      <c r="AO89" s="53"/>
    </row>
    <row r="90" spans="2:47" s="1" customFormat="1" ht="12.75" customHeight="1" x14ac:dyDescent="0.25">
      <c r="B90" s="109" t="s">
        <v>155</v>
      </c>
      <c r="C90" s="118" t="s">
        <v>189</v>
      </c>
      <c r="D90" s="119"/>
      <c r="E90" s="96"/>
      <c r="F90" s="96"/>
      <c r="G90" s="97"/>
      <c r="H90" s="55"/>
      <c r="I90" s="55"/>
      <c r="J90" s="55"/>
      <c r="K90" s="66" t="s">
        <v>130</v>
      </c>
      <c r="L90" s="71"/>
      <c r="M90" s="71"/>
      <c r="N90" s="71"/>
      <c r="O90" s="71"/>
      <c r="P90" s="71"/>
      <c r="Q90" s="72"/>
      <c r="R90" s="66"/>
      <c r="S90" s="71" t="s">
        <v>131</v>
      </c>
      <c r="T90" s="71"/>
      <c r="U90" s="71"/>
      <c r="V90" s="71"/>
      <c r="W90" s="71"/>
      <c r="X90" s="71"/>
      <c r="Y90" s="71"/>
      <c r="Z90" s="71"/>
      <c r="AA90" s="71"/>
      <c r="AB90" s="71"/>
      <c r="AC90" s="71"/>
      <c r="AD90" s="71"/>
      <c r="AE90" s="71"/>
      <c r="AF90" s="71"/>
      <c r="AG90" s="72"/>
      <c r="AH90" s="409"/>
      <c r="AI90" s="410"/>
      <c r="AJ90" s="410"/>
      <c r="AK90" s="410"/>
      <c r="AL90" s="410"/>
      <c r="AM90" s="411"/>
      <c r="AN90" s="55"/>
      <c r="AO90" s="84"/>
      <c r="AS90" s="87" t="str">
        <f>IF(AH92="X"," ","X")</f>
        <v>X</v>
      </c>
      <c r="AT90" s="87" t="str">
        <f>IF(AH90="X"," ","X")</f>
        <v>X</v>
      </c>
      <c r="AU90" s="87"/>
    </row>
    <row r="91" spans="2:47" s="1" customFormat="1" ht="12.75" customHeight="1" x14ac:dyDescent="0.25">
      <c r="B91" s="116"/>
      <c r="C91" s="118"/>
      <c r="D91" s="119"/>
      <c r="E91" s="96"/>
      <c r="F91" s="96"/>
      <c r="G91" s="97"/>
      <c r="H91" s="55"/>
      <c r="I91" s="55"/>
      <c r="J91" s="55"/>
      <c r="K91" s="62"/>
      <c r="L91" s="79"/>
      <c r="M91" s="79"/>
      <c r="N91" s="79"/>
      <c r="O91" s="79"/>
      <c r="P91" s="79"/>
      <c r="Q91" s="82"/>
      <c r="R91" s="62"/>
      <c r="S91" s="79" t="s">
        <v>132</v>
      </c>
      <c r="T91" s="79"/>
      <c r="U91" s="79"/>
      <c r="V91" s="79"/>
      <c r="W91" s="79"/>
      <c r="X91" s="79"/>
      <c r="Y91" s="79"/>
      <c r="Z91" s="79"/>
      <c r="AA91" s="79"/>
      <c r="AB91" s="79"/>
      <c r="AC91" s="79"/>
      <c r="AD91" s="79"/>
      <c r="AE91" s="79"/>
      <c r="AF91" s="79"/>
      <c r="AG91" s="82"/>
      <c r="AH91" s="412"/>
      <c r="AI91" s="413"/>
      <c r="AJ91" s="413"/>
      <c r="AK91" s="413"/>
      <c r="AL91" s="413"/>
      <c r="AM91" s="414"/>
      <c r="AN91" s="55"/>
      <c r="AO91" s="84"/>
      <c r="AS91" s="88"/>
      <c r="AT91" s="88"/>
      <c r="AU91" s="88"/>
    </row>
    <row r="92" spans="2:47" s="1" customFormat="1" ht="12.75" customHeight="1" x14ac:dyDescent="0.25">
      <c r="B92" s="109"/>
      <c r="C92" s="118"/>
      <c r="D92" s="119"/>
      <c r="E92" s="96"/>
      <c r="F92" s="96"/>
      <c r="G92" s="97"/>
      <c r="H92" s="55"/>
      <c r="I92" s="55"/>
      <c r="J92" s="55"/>
      <c r="K92" s="66" t="s">
        <v>133</v>
      </c>
      <c r="L92" s="71"/>
      <c r="M92" s="71"/>
      <c r="N92" s="71"/>
      <c r="O92" s="71"/>
      <c r="P92" s="71"/>
      <c r="Q92" s="72"/>
      <c r="R92" s="66"/>
      <c r="S92" s="71" t="s">
        <v>190</v>
      </c>
      <c r="T92" s="71"/>
      <c r="U92" s="71"/>
      <c r="V92" s="71"/>
      <c r="W92" s="71"/>
      <c r="X92" s="71"/>
      <c r="Y92" s="71"/>
      <c r="Z92" s="71"/>
      <c r="AA92" s="71"/>
      <c r="AB92" s="71"/>
      <c r="AC92" s="71"/>
      <c r="AD92" s="71"/>
      <c r="AE92" s="71"/>
      <c r="AF92" s="71"/>
      <c r="AG92" s="72"/>
      <c r="AH92" s="409"/>
      <c r="AI92" s="410"/>
      <c r="AJ92" s="410"/>
      <c r="AK92" s="410"/>
      <c r="AL92" s="410"/>
      <c r="AM92" s="411"/>
      <c r="AN92" s="55"/>
      <c r="AO92" s="84"/>
      <c r="AP92"/>
    </row>
    <row r="93" spans="2:47" s="1" customFormat="1" ht="12.75" customHeight="1" x14ac:dyDescent="0.25">
      <c r="B93" s="116"/>
      <c r="C93" s="118"/>
      <c r="D93" s="119"/>
      <c r="E93" s="96"/>
      <c r="F93" s="96"/>
      <c r="G93" s="97"/>
      <c r="H93" s="55"/>
      <c r="I93" s="55"/>
      <c r="J93" s="55"/>
      <c r="K93" s="62" t="s">
        <v>134</v>
      </c>
      <c r="L93" s="79"/>
      <c r="M93" s="79"/>
      <c r="N93" s="79"/>
      <c r="O93" s="79"/>
      <c r="P93" s="79"/>
      <c r="Q93" s="82"/>
      <c r="R93" s="62"/>
      <c r="S93" s="79" t="s">
        <v>135</v>
      </c>
      <c r="T93" s="79"/>
      <c r="U93" s="79"/>
      <c r="V93" s="79"/>
      <c r="W93" s="79"/>
      <c r="X93" s="79"/>
      <c r="Y93" s="79"/>
      <c r="Z93" s="79"/>
      <c r="AA93" s="79"/>
      <c r="AB93" s="79"/>
      <c r="AC93" s="79"/>
      <c r="AD93" s="79"/>
      <c r="AE93" s="79"/>
      <c r="AF93" s="79"/>
      <c r="AG93" s="82"/>
      <c r="AH93" s="412"/>
      <c r="AI93" s="413"/>
      <c r="AJ93" s="413"/>
      <c r="AK93" s="413"/>
      <c r="AL93" s="413"/>
      <c r="AM93" s="414"/>
      <c r="AN93" s="55"/>
      <c r="AO93" s="84"/>
    </row>
    <row r="94" spans="2:47" x14ac:dyDescent="0.25">
      <c r="B94" s="114"/>
      <c r="C94" s="113"/>
      <c r="D94" s="111"/>
      <c r="E94" s="94"/>
      <c r="F94" s="94"/>
      <c r="G94" s="95"/>
      <c r="H94" s="22"/>
      <c r="I94" s="22"/>
      <c r="J94" s="22"/>
      <c r="K94" s="22"/>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22"/>
      <c r="AO94" s="53"/>
    </row>
    <row r="95" spans="2:47" x14ac:dyDescent="0.25">
      <c r="B95" s="114"/>
      <c r="C95" s="113"/>
      <c r="D95" s="111"/>
      <c r="E95" s="94"/>
      <c r="F95" s="94"/>
      <c r="G95" s="95"/>
      <c r="H95" s="22"/>
      <c r="I95" s="22"/>
      <c r="J95" s="22"/>
      <c r="K95" s="104" t="s">
        <v>138</v>
      </c>
      <c r="L95" s="57" t="s">
        <v>186</v>
      </c>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3"/>
    </row>
    <row r="96" spans="2:47" x14ac:dyDescent="0.25">
      <c r="B96" s="114"/>
      <c r="C96" s="113"/>
      <c r="D96" s="111"/>
      <c r="E96" s="94"/>
      <c r="F96" s="94"/>
      <c r="G96" s="95"/>
      <c r="H96" s="22"/>
      <c r="I96" s="22"/>
      <c r="J96" s="22"/>
      <c r="K96" s="54"/>
      <c r="L96" s="54" t="s">
        <v>139</v>
      </c>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3"/>
    </row>
    <row r="97" spans="2:41" x14ac:dyDescent="0.25">
      <c r="B97" s="114"/>
      <c r="C97" s="113"/>
      <c r="D97" s="111"/>
      <c r="E97" s="94"/>
      <c r="F97" s="94"/>
      <c r="G97" s="95"/>
      <c r="H97" s="22"/>
      <c r="I97" s="22"/>
      <c r="J97" s="22"/>
      <c r="K97" s="54"/>
      <c r="L97" s="54" t="s">
        <v>140</v>
      </c>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3"/>
    </row>
    <row r="98" spans="2:41" ht="12" customHeight="1" x14ac:dyDescent="0.25">
      <c r="B98" s="114"/>
      <c r="C98" s="113"/>
      <c r="D98" s="111"/>
      <c r="E98" s="94"/>
      <c r="F98" s="94"/>
      <c r="G98" s="95"/>
      <c r="H98" s="22"/>
      <c r="I98" s="22"/>
      <c r="J98" s="22"/>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3"/>
    </row>
    <row r="99" spans="2:41" x14ac:dyDescent="0.25">
      <c r="B99" s="114"/>
      <c r="C99" s="113"/>
      <c r="D99" s="111"/>
      <c r="E99" s="94"/>
      <c r="F99" s="94"/>
      <c r="G99" s="95"/>
      <c r="H99" s="22"/>
      <c r="I99" s="22"/>
      <c r="J99" s="22"/>
      <c r="K99" s="104" t="s">
        <v>141</v>
      </c>
      <c r="L99" s="57" t="s">
        <v>142</v>
      </c>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3"/>
    </row>
    <row r="100" spans="2:41" x14ac:dyDescent="0.25">
      <c r="B100" s="114"/>
      <c r="C100" s="113"/>
      <c r="D100" s="111"/>
      <c r="E100" s="94"/>
      <c r="F100" s="94"/>
      <c r="G100" s="95"/>
      <c r="H100" s="22"/>
      <c r="I100" s="22"/>
      <c r="J100" s="22"/>
      <c r="K100" s="54"/>
      <c r="L100" s="54" t="s">
        <v>143</v>
      </c>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3"/>
    </row>
    <row r="101" spans="2:41" ht="9.75" customHeight="1" x14ac:dyDescent="0.25">
      <c r="B101" s="114"/>
      <c r="C101" s="113"/>
      <c r="D101" s="111"/>
      <c r="E101" s="94"/>
      <c r="F101" s="94"/>
      <c r="G101" s="95"/>
      <c r="H101" s="22"/>
      <c r="I101" s="22"/>
      <c r="J101" s="22"/>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3"/>
    </row>
    <row r="102" spans="2:41" ht="15" customHeight="1" x14ac:dyDescent="0.25">
      <c r="B102" s="112" t="s">
        <v>156</v>
      </c>
      <c r="C102" s="418" t="s">
        <v>180</v>
      </c>
      <c r="D102" s="419"/>
      <c r="E102" s="94"/>
      <c r="F102" s="94"/>
      <c r="G102" s="95"/>
      <c r="H102" s="22"/>
      <c r="I102" s="22"/>
      <c r="J102" s="22"/>
      <c r="K102" s="54"/>
      <c r="L102" s="54"/>
      <c r="M102" s="54"/>
      <c r="N102" s="54"/>
      <c r="O102" s="54"/>
      <c r="P102" s="54"/>
      <c r="Q102" s="54"/>
      <c r="R102" s="54"/>
      <c r="S102" s="54"/>
      <c r="T102" s="54"/>
      <c r="U102" s="54"/>
      <c r="V102" s="54"/>
      <c r="W102" s="54"/>
      <c r="X102" s="54"/>
      <c r="Y102" s="54" t="s">
        <v>144</v>
      </c>
      <c r="Z102" s="54"/>
      <c r="AA102" s="22"/>
      <c r="AB102" s="54"/>
      <c r="AC102" s="54"/>
      <c r="AD102" s="54"/>
      <c r="AE102" s="415"/>
      <c r="AF102" s="415"/>
      <c r="AG102" s="415"/>
      <c r="AH102" s="415"/>
      <c r="AI102" s="415"/>
      <c r="AJ102" s="415"/>
      <c r="AK102" s="415"/>
      <c r="AL102" s="415"/>
      <c r="AM102" s="54"/>
      <c r="AN102" s="54"/>
      <c r="AO102" s="53"/>
    </row>
    <row r="103" spans="2:41" x14ac:dyDescent="0.25">
      <c r="B103" s="114"/>
      <c r="C103" s="418"/>
      <c r="D103" s="419"/>
      <c r="E103" s="94"/>
      <c r="F103" s="94"/>
      <c r="G103" s="95"/>
      <c r="H103" s="22"/>
      <c r="I103" s="22"/>
      <c r="J103" s="22"/>
      <c r="K103" s="54"/>
      <c r="L103" s="54"/>
      <c r="M103" s="54"/>
      <c r="N103" s="54"/>
      <c r="O103" s="54"/>
      <c r="P103" s="54"/>
      <c r="Q103" s="54"/>
      <c r="R103" s="54"/>
      <c r="S103" s="54"/>
      <c r="T103" s="54"/>
      <c r="U103" s="54"/>
      <c r="V103" s="54"/>
      <c r="W103" s="54"/>
      <c r="X103" s="54"/>
      <c r="Y103" s="54"/>
      <c r="Z103" s="54"/>
      <c r="AA103" s="22"/>
      <c r="AB103" s="54"/>
      <c r="AC103" s="54"/>
      <c r="AD103" s="54"/>
      <c r="AE103" s="54"/>
      <c r="AF103" s="54"/>
      <c r="AG103" s="54"/>
      <c r="AH103" s="54"/>
      <c r="AI103" s="54"/>
      <c r="AJ103" s="54"/>
      <c r="AK103" s="54"/>
      <c r="AL103" s="54"/>
      <c r="AM103" s="54"/>
      <c r="AN103" s="54"/>
      <c r="AO103" s="53"/>
    </row>
    <row r="104" spans="2:41" ht="18.75" x14ac:dyDescent="0.4">
      <c r="B104" s="114"/>
      <c r="C104" s="418"/>
      <c r="D104" s="419"/>
      <c r="E104" s="94"/>
      <c r="F104" s="94"/>
      <c r="G104" s="95"/>
      <c r="H104" s="22"/>
      <c r="I104" s="22"/>
      <c r="J104" s="22"/>
      <c r="K104" s="54"/>
      <c r="L104" s="54"/>
      <c r="M104" s="54"/>
      <c r="N104" s="54"/>
      <c r="O104" s="54"/>
      <c r="P104" s="54"/>
      <c r="Q104" s="54"/>
      <c r="R104" s="54"/>
      <c r="S104" s="54"/>
      <c r="T104" s="54"/>
      <c r="U104" s="54"/>
      <c r="V104" s="54"/>
      <c r="W104" s="54"/>
      <c r="X104" s="54"/>
      <c r="Y104" s="54"/>
      <c r="Z104" s="54"/>
      <c r="AA104" s="54" t="s">
        <v>145</v>
      </c>
      <c r="AB104" s="54"/>
      <c r="AC104" s="416"/>
      <c r="AD104" s="416"/>
      <c r="AE104" s="416"/>
      <c r="AF104" s="416"/>
      <c r="AG104" s="416"/>
      <c r="AH104" s="416"/>
      <c r="AI104" s="416"/>
      <c r="AJ104" s="416"/>
      <c r="AK104" s="416"/>
      <c r="AL104" s="416"/>
      <c r="AM104" s="54"/>
      <c r="AN104" s="54"/>
      <c r="AO104" s="53"/>
    </row>
    <row r="105" spans="2:41" x14ac:dyDescent="0.25">
      <c r="B105" s="114"/>
      <c r="C105" s="418"/>
      <c r="D105" s="419"/>
      <c r="E105" s="94"/>
      <c r="F105" s="94"/>
      <c r="G105" s="95"/>
      <c r="H105" s="22"/>
      <c r="I105" s="22"/>
      <c r="J105" s="22"/>
      <c r="K105" s="78"/>
      <c r="L105" s="78"/>
      <c r="M105" s="78"/>
      <c r="N105" s="78"/>
      <c r="O105" s="78"/>
      <c r="P105" s="78"/>
      <c r="Q105" s="78"/>
      <c r="R105" s="78"/>
      <c r="S105" s="78"/>
      <c r="T105" s="78"/>
      <c r="U105" s="78"/>
      <c r="V105" s="54"/>
      <c r="W105" s="54"/>
      <c r="X105" s="54"/>
      <c r="Y105" s="54"/>
      <c r="Z105" s="54"/>
      <c r="AA105" s="54"/>
      <c r="AB105" s="54"/>
      <c r="AC105" s="54"/>
      <c r="AD105" s="54"/>
      <c r="AE105" s="54"/>
      <c r="AF105" s="54"/>
      <c r="AG105" s="54"/>
      <c r="AH105" s="54"/>
      <c r="AI105" s="54"/>
      <c r="AJ105" s="54"/>
      <c r="AK105" s="54"/>
      <c r="AL105" s="54"/>
      <c r="AM105" s="54"/>
      <c r="AN105" s="54"/>
      <c r="AO105" s="53"/>
    </row>
    <row r="106" spans="2:41" ht="30" customHeight="1" x14ac:dyDescent="0.25">
      <c r="B106" s="114"/>
      <c r="C106" s="420" t="s">
        <v>179</v>
      </c>
      <c r="D106" s="421"/>
      <c r="E106" s="94"/>
      <c r="F106" s="94"/>
      <c r="G106" s="95"/>
      <c r="H106" s="22"/>
      <c r="I106" s="22"/>
      <c r="J106" s="22"/>
      <c r="K106" s="89" t="s">
        <v>146</v>
      </c>
      <c r="L106" s="54"/>
      <c r="M106" s="54"/>
      <c r="N106" s="54"/>
      <c r="O106" s="54"/>
      <c r="P106" s="54"/>
      <c r="Q106" s="54"/>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53"/>
    </row>
    <row r="107" spans="2:41" x14ac:dyDescent="0.25">
      <c r="B107" s="114"/>
      <c r="C107" s="420"/>
      <c r="D107" s="421"/>
      <c r="E107" s="94"/>
      <c r="F107" s="94"/>
      <c r="G107" s="95"/>
      <c r="H107" s="22"/>
      <c r="I107" s="22"/>
      <c r="J107" s="22"/>
      <c r="K107" s="89" t="s">
        <v>147</v>
      </c>
      <c r="L107" s="54"/>
      <c r="M107" s="54"/>
      <c r="N107" s="54"/>
      <c r="O107" s="54"/>
      <c r="P107" s="54"/>
      <c r="Q107" s="54"/>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53"/>
    </row>
    <row r="108" spans="2:41" x14ac:dyDescent="0.25">
      <c r="B108" s="114"/>
      <c r="C108" s="420"/>
      <c r="D108" s="421"/>
      <c r="E108" s="94"/>
      <c r="F108" s="94"/>
      <c r="G108" s="95"/>
      <c r="H108" s="22"/>
      <c r="I108" s="22"/>
      <c r="J108" s="22"/>
      <c r="K108" s="89" t="s">
        <v>148</v>
      </c>
      <c r="L108" s="54"/>
      <c r="M108" s="54"/>
      <c r="N108" s="54"/>
      <c r="O108" s="54"/>
      <c r="P108" s="54"/>
      <c r="Q108" s="54"/>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53"/>
    </row>
    <row r="109" spans="2:41" ht="9.75" customHeight="1" thickBot="1" x14ac:dyDescent="0.3">
      <c r="B109" s="120"/>
      <c r="C109" s="422"/>
      <c r="D109" s="423"/>
      <c r="E109" s="94"/>
      <c r="F109" s="94"/>
      <c r="G109" s="95"/>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53"/>
    </row>
    <row r="110" spans="2:41" ht="9" customHeight="1" thickTop="1" thickBot="1" x14ac:dyDescent="0.3">
      <c r="B110" s="94"/>
      <c r="C110" s="94"/>
      <c r="D110" s="94"/>
      <c r="E110" s="94"/>
      <c r="F110" s="94"/>
      <c r="G110" s="98"/>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1"/>
    </row>
    <row r="111" spans="2:41" ht="28.5" customHeight="1" thickTop="1" x14ac:dyDescent="0.3">
      <c r="B111" s="94"/>
      <c r="C111" s="94"/>
      <c r="D111" s="94"/>
      <c r="E111" s="94"/>
      <c r="F111" s="94"/>
      <c r="G111" s="94"/>
      <c r="K111" s="47"/>
      <c r="L111" s="92"/>
      <c r="M111" s="408" t="s">
        <v>149</v>
      </c>
      <c r="N111" s="408"/>
      <c r="O111" s="408"/>
      <c r="P111" s="408"/>
      <c r="Q111" s="408"/>
      <c r="R111" s="408"/>
      <c r="S111" s="408"/>
      <c r="T111" s="408"/>
      <c r="U111" s="408"/>
      <c r="V111" s="408"/>
      <c r="W111" s="408"/>
      <c r="X111" s="408"/>
      <c r="Y111" s="408"/>
      <c r="Z111" s="408"/>
      <c r="AA111" s="408"/>
      <c r="AB111" s="408"/>
      <c r="AC111" s="408"/>
      <c r="AD111" s="408"/>
      <c r="AE111" s="408"/>
      <c r="AF111" s="408"/>
      <c r="AG111" s="408"/>
      <c r="AH111" s="408"/>
      <c r="AI111" s="408"/>
      <c r="AJ111" s="93"/>
    </row>
    <row r="112" spans="2:41" ht="28.5" customHeight="1" x14ac:dyDescent="0.3">
      <c r="B112" s="94"/>
      <c r="C112" s="94"/>
      <c r="D112" s="94"/>
      <c r="E112" s="94"/>
      <c r="F112" s="94"/>
      <c r="G112" s="94"/>
      <c r="K112" s="92"/>
      <c r="L112" s="92"/>
      <c r="M112" s="408"/>
      <c r="N112" s="408"/>
      <c r="O112" s="408"/>
      <c r="P112" s="408"/>
      <c r="Q112" s="408"/>
      <c r="R112" s="408"/>
      <c r="S112" s="408"/>
      <c r="T112" s="408"/>
      <c r="U112" s="408"/>
      <c r="V112" s="408"/>
      <c r="W112" s="408"/>
      <c r="X112" s="408"/>
      <c r="Y112" s="408"/>
      <c r="Z112" s="408"/>
      <c r="AA112" s="408"/>
      <c r="AB112" s="408"/>
      <c r="AC112" s="408"/>
      <c r="AD112" s="408"/>
      <c r="AE112" s="408"/>
      <c r="AF112" s="408"/>
      <c r="AG112" s="408"/>
      <c r="AH112" s="408"/>
      <c r="AI112" s="408"/>
      <c r="AJ112" s="93"/>
    </row>
    <row r="113" spans="2:7" ht="36" customHeight="1" x14ac:dyDescent="0.25">
      <c r="B113" s="94"/>
      <c r="C113" s="94"/>
      <c r="D113" s="94"/>
      <c r="E113" s="94"/>
      <c r="F113" s="94"/>
      <c r="G113" s="94"/>
    </row>
    <row r="114" spans="2:7" ht="36" customHeight="1" x14ac:dyDescent="0.25"/>
    <row r="115" spans="2:7" ht="36" customHeight="1" x14ac:dyDescent="0.25"/>
    <row r="116" spans="2:7" ht="36" customHeight="1" x14ac:dyDescent="0.25"/>
    <row r="117" spans="2:7" ht="36" customHeight="1" x14ac:dyDescent="0.25"/>
    <row r="118" spans="2:7" ht="36" customHeight="1" x14ac:dyDescent="0.25"/>
    <row r="119" spans="2:7" ht="36" customHeight="1" x14ac:dyDescent="0.25"/>
    <row r="120" spans="2:7" ht="36" customHeight="1" x14ac:dyDescent="0.25"/>
    <row r="121" spans="2:7" ht="36" customHeight="1" x14ac:dyDescent="0.25"/>
    <row r="122" spans="2:7" ht="36" customHeight="1" x14ac:dyDescent="0.25"/>
    <row r="123" spans="2:7" ht="36" customHeight="1" x14ac:dyDescent="0.25"/>
    <row r="124" spans="2:7" ht="36" customHeight="1" x14ac:dyDescent="0.25"/>
  </sheetData>
  <mergeCells count="44">
    <mergeCell ref="S11:AK11"/>
    <mergeCell ref="J1:AK1"/>
    <mergeCell ref="Q2:AD2"/>
    <mergeCell ref="B6:D7"/>
    <mergeCell ref="I6:AL6"/>
    <mergeCell ref="J7:AK7"/>
    <mergeCell ref="S30:AL30"/>
    <mergeCell ref="S12:AK12"/>
    <mergeCell ref="C18:D19"/>
    <mergeCell ref="L18:M18"/>
    <mergeCell ref="R18:T18"/>
    <mergeCell ref="U18:AJ18"/>
    <mergeCell ref="S21:AL21"/>
    <mergeCell ref="S22:AL23"/>
    <mergeCell ref="S24:AL24"/>
    <mergeCell ref="S25:AL25"/>
    <mergeCell ref="S26:AL27"/>
    <mergeCell ref="S28:AL29"/>
    <mergeCell ref="B83:B84"/>
    <mergeCell ref="C83:D85"/>
    <mergeCell ref="L83:AJ83"/>
    <mergeCell ref="W84:AA84"/>
    <mergeCell ref="C61:D62"/>
    <mergeCell ref="P61:T61"/>
    <mergeCell ref="P64:T64"/>
    <mergeCell ref="P67:T67"/>
    <mergeCell ref="C68:D81"/>
    <mergeCell ref="K72:M72"/>
    <mergeCell ref="S72:V72"/>
    <mergeCell ref="K74:M74"/>
    <mergeCell ref="T74:W74"/>
    <mergeCell ref="K76:M76"/>
    <mergeCell ref="U76:Y76"/>
    <mergeCell ref="K78:M78"/>
    <mergeCell ref="X78:AB78"/>
    <mergeCell ref="K80:M80"/>
    <mergeCell ref="V80:AA80"/>
    <mergeCell ref="C106:D109"/>
    <mergeCell ref="M111:AI112"/>
    <mergeCell ref="AH90:AM91"/>
    <mergeCell ref="AH92:AM93"/>
    <mergeCell ref="C102:D105"/>
    <mergeCell ref="AE102:AL102"/>
    <mergeCell ref="AC104:AL104"/>
  </mergeCells>
  <dataValidations count="3">
    <dataValidation type="list" allowBlank="1" showInputMessage="1" showErrorMessage="1" sqref="S28:AL30" xr:uid="{D4DD8E8C-CAC4-4992-BC37-396ABD166225}">
      <formula1>#REF!</formula1>
    </dataValidation>
    <dataValidation type="list" allowBlank="1" showInputMessage="1" showErrorMessage="1" sqref="AH92:AM93" xr:uid="{61B4280E-D7B7-4808-9B71-D5543487B409}">
      <formula1>$AT$90:$AT$91</formula1>
    </dataValidation>
    <dataValidation type="list" allowBlank="1" showInputMessage="1" showErrorMessage="1" sqref="AH90:AM91" xr:uid="{9B5894C3-2575-4A15-B894-938A83A4EDB4}">
      <formula1>$AS$90:$AS$91</formula1>
    </dataValidation>
  </dataValidations>
  <printOptions horizontalCentered="1" verticalCentered="1"/>
  <pageMargins left="0.31496062992125984" right="0.31496062992125984" top="0.15748031496062992" bottom="0.15748031496062992" header="0.31496062992125984" footer="0.31496062992125984"/>
  <pageSetup orientation="portrait" r:id="rId1"/>
  <drawing r:id="rId2"/>
  <pictur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C78D6-9CF6-4B0C-B36F-2B26D8BFC587}">
  <sheetPr>
    <tabColor theme="9" tint="-0.249977111117893"/>
  </sheetPr>
  <dimension ref="B1:AU124"/>
  <sheetViews>
    <sheetView showGridLines="0" showRowColHeaders="0" workbookViewId="0">
      <selection activeCell="CI6" sqref="CI6"/>
    </sheetView>
  </sheetViews>
  <sheetFormatPr defaultRowHeight="15" x14ac:dyDescent="0.25"/>
  <cols>
    <col min="1" max="1" width="2.42578125" customWidth="1"/>
    <col min="2" max="2" width="3.28515625" customWidth="1"/>
    <col min="3" max="3" width="18.28515625" customWidth="1"/>
    <col min="4" max="4" width="19" customWidth="1"/>
    <col min="5" max="5" width="12.5703125" customWidth="1"/>
    <col min="6" max="6" width="2.140625" customWidth="1"/>
    <col min="7" max="7" width="1.5703125" customWidth="1"/>
    <col min="8" max="8" width="2.5703125" customWidth="1"/>
    <col min="9" max="9" width="0.85546875" customWidth="1"/>
    <col min="10" max="10" width="1.85546875" customWidth="1"/>
    <col min="11" max="11" width="4" customWidth="1"/>
    <col min="12" max="12" width="3.5703125" customWidth="1"/>
    <col min="13" max="13" width="3" customWidth="1"/>
    <col min="14" max="14" width="7.28515625" customWidth="1"/>
    <col min="15" max="15" width="1.85546875" customWidth="1"/>
    <col min="16" max="16" width="7.42578125" customWidth="1"/>
    <col min="17" max="17" width="1.7109375" customWidth="1"/>
    <col min="18" max="18" width="0.42578125" customWidth="1"/>
    <col min="19" max="19" width="2.42578125" customWidth="1"/>
    <col min="20" max="21" width="3.140625" customWidth="1"/>
    <col min="22" max="22" width="3.5703125" customWidth="1"/>
    <col min="23" max="23" width="1.5703125" customWidth="1"/>
    <col min="24" max="24" width="3.140625" customWidth="1"/>
    <col min="25" max="25" width="3.42578125" customWidth="1"/>
    <col min="26" max="26" width="3.28515625" customWidth="1"/>
    <col min="27" max="35" width="3.140625" customWidth="1"/>
    <col min="36" max="36" width="3.85546875" customWidth="1"/>
    <col min="37" max="37" width="3.5703125" customWidth="1"/>
    <col min="38" max="38" width="2.7109375" customWidth="1"/>
    <col min="39" max="39" width="2.5703125" customWidth="1"/>
    <col min="40" max="40" width="0.7109375" customWidth="1"/>
    <col min="41" max="41" width="1.5703125" customWidth="1"/>
    <col min="42" max="42" width="14.85546875" customWidth="1"/>
    <col min="43" max="43" width="11.28515625" hidden="1" customWidth="1"/>
    <col min="44" max="44" width="3.140625" hidden="1" customWidth="1"/>
    <col min="45" max="47" width="9.140625" hidden="1" customWidth="1"/>
    <col min="48" max="86" width="0" hidden="1" customWidth="1"/>
  </cols>
  <sheetData>
    <row r="1" spans="2:41" ht="12" customHeight="1" thickBot="1" x14ac:dyDescent="0.3">
      <c r="H1" s="47"/>
      <c r="I1" s="47"/>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47"/>
      <c r="AM1" s="47"/>
      <c r="AN1" s="47"/>
      <c r="AO1" s="47"/>
    </row>
    <row r="2" spans="2:41" ht="21.75" customHeight="1" thickBot="1" x14ac:dyDescent="0.3">
      <c r="H2" s="47"/>
      <c r="I2" s="47"/>
      <c r="J2" s="123"/>
      <c r="K2" s="123"/>
      <c r="L2" s="123"/>
      <c r="M2" s="123"/>
      <c r="N2" s="123"/>
      <c r="O2" s="123"/>
      <c r="P2" s="123"/>
      <c r="Q2" s="424" t="s">
        <v>194</v>
      </c>
      <c r="R2" s="425"/>
      <c r="S2" s="425"/>
      <c r="T2" s="425"/>
      <c r="U2" s="425"/>
      <c r="V2" s="425"/>
      <c r="W2" s="425"/>
      <c r="X2" s="425"/>
      <c r="Y2" s="425"/>
      <c r="Z2" s="425"/>
      <c r="AA2" s="425"/>
      <c r="AB2" s="425"/>
      <c r="AC2" s="425"/>
      <c r="AD2" s="426"/>
      <c r="AE2" s="123"/>
      <c r="AF2" s="123"/>
      <c r="AG2" s="123"/>
      <c r="AH2" s="123"/>
      <c r="AI2" s="123"/>
      <c r="AJ2" s="123"/>
      <c r="AK2" s="123"/>
      <c r="AL2" s="47"/>
      <c r="AM2" s="47"/>
      <c r="AN2" s="47"/>
      <c r="AO2" s="47"/>
    </row>
    <row r="3" spans="2:41" ht="15.75" customHeight="1" thickBot="1" x14ac:dyDescent="0.3">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row>
    <row r="4" spans="2:41" ht="8.25" customHeight="1" thickTop="1" x14ac:dyDescent="0.25">
      <c r="G4" s="49"/>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1"/>
    </row>
    <row r="5" spans="2:41" ht="8.25" customHeight="1" thickBot="1" x14ac:dyDescent="0.3">
      <c r="G5" s="5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53"/>
    </row>
    <row r="6" spans="2:41" ht="18.75" customHeight="1" thickTop="1" x14ac:dyDescent="0.25">
      <c r="B6" s="434" t="s">
        <v>165</v>
      </c>
      <c r="C6" s="435"/>
      <c r="D6" s="436"/>
      <c r="G6" s="52"/>
      <c r="H6" s="54"/>
      <c r="I6" s="391" t="s">
        <v>195</v>
      </c>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22"/>
      <c r="AN6" s="22"/>
      <c r="AO6" s="53"/>
    </row>
    <row r="7" spans="2:41" ht="11.25" customHeight="1" x14ac:dyDescent="0.25">
      <c r="B7" s="437"/>
      <c r="C7" s="438"/>
      <c r="D7" s="439"/>
      <c r="G7" s="52"/>
      <c r="H7" s="54"/>
      <c r="I7" s="54"/>
      <c r="J7" s="443" t="s">
        <v>183</v>
      </c>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55"/>
      <c r="AM7" s="22"/>
      <c r="AN7" s="22"/>
      <c r="AO7" s="53"/>
    </row>
    <row r="8" spans="2:41" ht="9.75" customHeight="1" x14ac:dyDescent="0.25">
      <c r="B8" s="106"/>
      <c r="C8" s="107"/>
      <c r="D8" s="108"/>
      <c r="G8" s="52"/>
      <c r="H8" s="54"/>
      <c r="I8" s="54"/>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55"/>
      <c r="AM8" s="22"/>
      <c r="AN8" s="22"/>
      <c r="AO8" s="53"/>
    </row>
    <row r="9" spans="2:41" x14ac:dyDescent="0.25">
      <c r="B9" s="106"/>
      <c r="C9" s="107"/>
      <c r="D9" s="108"/>
      <c r="G9" s="52"/>
      <c r="H9" s="54"/>
      <c r="I9" s="57" t="s">
        <v>55</v>
      </c>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5"/>
      <c r="AM9" s="22"/>
      <c r="AN9" s="22"/>
      <c r="AO9" s="53"/>
    </row>
    <row r="10" spans="2:41" x14ac:dyDescent="0.25">
      <c r="B10" s="106"/>
      <c r="C10" s="107"/>
      <c r="D10" s="108"/>
      <c r="G10" s="52"/>
      <c r="H10" s="54"/>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5"/>
      <c r="AM10" s="22"/>
      <c r="AN10" s="22"/>
      <c r="AO10" s="53"/>
    </row>
    <row r="11" spans="2:41" ht="18" customHeight="1" x14ac:dyDescent="0.25">
      <c r="B11" s="109" t="s">
        <v>18</v>
      </c>
      <c r="C11" s="110" t="s">
        <v>150</v>
      </c>
      <c r="D11" s="111"/>
      <c r="E11" s="94"/>
      <c r="F11" s="94"/>
      <c r="G11" s="95"/>
      <c r="H11" s="54"/>
      <c r="I11" s="58"/>
      <c r="J11" s="59" t="s">
        <v>56</v>
      </c>
      <c r="K11" s="59"/>
      <c r="L11" s="59"/>
      <c r="M11" s="59"/>
      <c r="N11" s="59"/>
      <c r="O11" s="59"/>
      <c r="P11" s="59"/>
      <c r="Q11" s="60"/>
      <c r="R11" s="61"/>
      <c r="S11" s="393"/>
      <c r="T11" s="393"/>
      <c r="U11" s="393"/>
      <c r="V11" s="393"/>
      <c r="W11" s="393"/>
      <c r="X11" s="393"/>
      <c r="Y11" s="393"/>
      <c r="Z11" s="393"/>
      <c r="AA11" s="393"/>
      <c r="AB11" s="393"/>
      <c r="AC11" s="393"/>
      <c r="AD11" s="393"/>
      <c r="AE11" s="393"/>
      <c r="AF11" s="393"/>
      <c r="AG11" s="393"/>
      <c r="AH11" s="393"/>
      <c r="AI11" s="393"/>
      <c r="AJ11" s="393"/>
      <c r="AK11" s="394"/>
      <c r="AL11" s="55"/>
      <c r="AM11" s="22"/>
      <c r="AN11" s="22"/>
      <c r="AO11" s="53"/>
    </row>
    <row r="12" spans="2:41" ht="18" customHeight="1" x14ac:dyDescent="0.25">
      <c r="B12" s="112"/>
      <c r="C12" s="113"/>
      <c r="D12" s="111"/>
      <c r="E12" s="94"/>
      <c r="F12" s="94"/>
      <c r="G12" s="95"/>
      <c r="H12" s="54"/>
      <c r="I12" s="58"/>
      <c r="J12" s="59" t="s">
        <v>58</v>
      </c>
      <c r="K12" s="59"/>
      <c r="L12" s="59"/>
      <c r="M12" s="59"/>
      <c r="N12" s="59"/>
      <c r="O12" s="59"/>
      <c r="P12" s="59"/>
      <c r="Q12" s="60"/>
      <c r="R12" s="62"/>
      <c r="S12" s="395"/>
      <c r="T12" s="395"/>
      <c r="U12" s="395"/>
      <c r="V12" s="395"/>
      <c r="W12" s="395"/>
      <c r="X12" s="395"/>
      <c r="Y12" s="395"/>
      <c r="Z12" s="395"/>
      <c r="AA12" s="395"/>
      <c r="AB12" s="395"/>
      <c r="AC12" s="395"/>
      <c r="AD12" s="395"/>
      <c r="AE12" s="395"/>
      <c r="AF12" s="395"/>
      <c r="AG12" s="395"/>
      <c r="AH12" s="395"/>
      <c r="AI12" s="395"/>
      <c r="AJ12" s="395"/>
      <c r="AK12" s="396"/>
      <c r="AL12" s="55"/>
      <c r="AM12" s="22"/>
      <c r="AN12" s="22"/>
      <c r="AO12" s="53"/>
    </row>
    <row r="13" spans="2:41" x14ac:dyDescent="0.25">
      <c r="B13" s="112"/>
      <c r="C13" s="113"/>
      <c r="D13" s="111"/>
      <c r="E13" s="94"/>
      <c r="F13" s="94"/>
      <c r="G13" s="95"/>
      <c r="H13" s="54"/>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5"/>
      <c r="AM13" s="22"/>
      <c r="AN13" s="22"/>
      <c r="AO13" s="53"/>
    </row>
    <row r="14" spans="2:41" x14ac:dyDescent="0.25">
      <c r="B14" s="112"/>
      <c r="C14" s="113"/>
      <c r="D14" s="111"/>
      <c r="E14" s="94"/>
      <c r="F14" s="94"/>
      <c r="G14" s="95"/>
      <c r="H14" s="54"/>
      <c r="I14" s="57" t="s">
        <v>59</v>
      </c>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5"/>
      <c r="AM14" s="22"/>
      <c r="AN14" s="22"/>
      <c r="AO14" s="53"/>
    </row>
    <row r="15" spans="2:41" x14ac:dyDescent="0.25">
      <c r="B15" s="112"/>
      <c r="C15" s="113"/>
      <c r="D15" s="111"/>
      <c r="E15" s="94"/>
      <c r="F15" s="94"/>
      <c r="G15" s="95"/>
      <c r="H15" s="54"/>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5"/>
      <c r="AM15" s="22"/>
      <c r="AN15" s="22"/>
      <c r="AO15" s="53"/>
    </row>
    <row r="16" spans="2:41" x14ac:dyDescent="0.25">
      <c r="B16" s="112"/>
      <c r="C16" s="113"/>
      <c r="D16" s="111"/>
      <c r="E16" s="94"/>
      <c r="F16" s="94"/>
      <c r="G16" s="95"/>
      <c r="H16" s="54"/>
      <c r="I16" s="57"/>
      <c r="J16" s="57"/>
      <c r="K16" s="75" t="s">
        <v>60</v>
      </c>
      <c r="L16" s="57" t="s">
        <v>191</v>
      </c>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5"/>
      <c r="AM16" s="22"/>
      <c r="AN16" s="22"/>
      <c r="AO16" s="53"/>
    </row>
    <row r="17" spans="2:41" x14ac:dyDescent="0.25">
      <c r="B17" s="112"/>
      <c r="C17" s="113"/>
      <c r="D17" s="111"/>
      <c r="E17" s="94"/>
      <c r="F17" s="94"/>
      <c r="G17" s="95"/>
      <c r="H17" s="54"/>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5"/>
      <c r="AM17" s="22"/>
      <c r="AN17" s="22"/>
      <c r="AO17" s="53"/>
    </row>
    <row r="18" spans="2:41" ht="15" customHeight="1" x14ac:dyDescent="0.25">
      <c r="B18" s="112" t="s">
        <v>20</v>
      </c>
      <c r="C18" s="428" t="s">
        <v>151</v>
      </c>
      <c r="D18" s="429"/>
      <c r="E18" s="94"/>
      <c r="F18" s="94"/>
      <c r="G18" s="95"/>
      <c r="H18" s="54"/>
      <c r="I18" s="57"/>
      <c r="J18" s="57"/>
      <c r="K18" s="75" t="s">
        <v>61</v>
      </c>
      <c r="L18" s="397" t="s">
        <v>159</v>
      </c>
      <c r="M18" s="397"/>
      <c r="N18" s="99" t="s">
        <v>62</v>
      </c>
      <c r="O18" s="100" t="s">
        <v>160</v>
      </c>
      <c r="P18" s="99" t="s">
        <v>161</v>
      </c>
      <c r="Q18" s="100" t="s">
        <v>163</v>
      </c>
      <c r="R18" s="403" t="s">
        <v>162</v>
      </c>
      <c r="S18" s="403"/>
      <c r="T18" s="403"/>
      <c r="U18" s="398" t="s">
        <v>164</v>
      </c>
      <c r="V18" s="398"/>
      <c r="W18" s="398"/>
      <c r="X18" s="398"/>
      <c r="Y18" s="398"/>
      <c r="Z18" s="398"/>
      <c r="AA18" s="398"/>
      <c r="AB18" s="398"/>
      <c r="AC18" s="398"/>
      <c r="AD18" s="398"/>
      <c r="AE18" s="398"/>
      <c r="AF18" s="398"/>
      <c r="AG18" s="398"/>
      <c r="AH18" s="398"/>
      <c r="AI18" s="398"/>
      <c r="AJ18" s="398"/>
      <c r="AK18" s="57"/>
      <c r="AL18" s="55"/>
      <c r="AM18" s="22"/>
      <c r="AN18" s="22"/>
      <c r="AO18" s="53"/>
    </row>
    <row r="19" spans="2:41" x14ac:dyDescent="0.25">
      <c r="B19" s="112"/>
      <c r="C19" s="428"/>
      <c r="D19" s="429"/>
      <c r="E19" s="94"/>
      <c r="F19" s="94"/>
      <c r="G19" s="95"/>
      <c r="H19" s="54"/>
      <c r="I19" s="57"/>
      <c r="J19" s="57"/>
      <c r="K19" s="57"/>
      <c r="L19" s="100" t="s">
        <v>63</v>
      </c>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57"/>
      <c r="AL19" s="55"/>
      <c r="AM19" s="22"/>
      <c r="AN19" s="22"/>
      <c r="AO19" s="53"/>
    </row>
    <row r="20" spans="2:41" x14ac:dyDescent="0.25">
      <c r="B20" s="112"/>
      <c r="C20" s="113"/>
      <c r="D20" s="111"/>
      <c r="E20" s="94"/>
      <c r="F20" s="94"/>
      <c r="G20" s="95"/>
      <c r="H20" s="54"/>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5"/>
      <c r="AM20" s="22"/>
      <c r="AN20" s="22"/>
      <c r="AO20" s="53"/>
    </row>
    <row r="21" spans="2:41" ht="20.25" customHeight="1" x14ac:dyDescent="0.25">
      <c r="B21" s="112" t="s">
        <v>21</v>
      </c>
      <c r="C21" s="113" t="s">
        <v>57</v>
      </c>
      <c r="D21" s="111"/>
      <c r="E21" s="94"/>
      <c r="F21" s="94"/>
      <c r="G21" s="95"/>
      <c r="H21" s="54"/>
      <c r="I21" s="58"/>
      <c r="J21" s="59" t="s">
        <v>64</v>
      </c>
      <c r="K21" s="59"/>
      <c r="L21" s="59"/>
      <c r="M21" s="59"/>
      <c r="N21" s="59"/>
      <c r="O21" s="59"/>
      <c r="P21" s="59"/>
      <c r="Q21" s="60"/>
      <c r="R21" s="61"/>
      <c r="S21" s="393"/>
      <c r="T21" s="393"/>
      <c r="U21" s="393"/>
      <c r="V21" s="393"/>
      <c r="W21" s="393"/>
      <c r="X21" s="393"/>
      <c r="Y21" s="393"/>
      <c r="Z21" s="393"/>
      <c r="AA21" s="393"/>
      <c r="AB21" s="393"/>
      <c r="AC21" s="393"/>
      <c r="AD21" s="393"/>
      <c r="AE21" s="393"/>
      <c r="AF21" s="393"/>
      <c r="AG21" s="393"/>
      <c r="AH21" s="393"/>
      <c r="AI21" s="393"/>
      <c r="AJ21" s="393"/>
      <c r="AK21" s="393"/>
      <c r="AL21" s="394"/>
      <c r="AM21" s="22"/>
      <c r="AN21" s="22"/>
      <c r="AO21" s="53"/>
    </row>
    <row r="22" spans="2:41" ht="15" customHeight="1" x14ac:dyDescent="0.25">
      <c r="B22" s="112"/>
      <c r="C22" s="113"/>
      <c r="D22" s="111"/>
      <c r="E22" s="94"/>
      <c r="F22" s="94"/>
      <c r="G22" s="95"/>
      <c r="H22" s="54"/>
      <c r="I22" s="63"/>
      <c r="J22" s="64" t="s">
        <v>65</v>
      </c>
      <c r="K22" s="64"/>
      <c r="L22" s="64"/>
      <c r="M22" s="64"/>
      <c r="N22" s="64"/>
      <c r="O22" s="64"/>
      <c r="P22" s="64"/>
      <c r="Q22" s="65"/>
      <c r="R22" s="66"/>
      <c r="S22" s="399"/>
      <c r="T22" s="399"/>
      <c r="U22" s="399"/>
      <c r="V22" s="399"/>
      <c r="W22" s="399"/>
      <c r="X22" s="399"/>
      <c r="Y22" s="399"/>
      <c r="Z22" s="399"/>
      <c r="AA22" s="399"/>
      <c r="AB22" s="399"/>
      <c r="AC22" s="399"/>
      <c r="AD22" s="399"/>
      <c r="AE22" s="399"/>
      <c r="AF22" s="399"/>
      <c r="AG22" s="399"/>
      <c r="AH22" s="399"/>
      <c r="AI22" s="399"/>
      <c r="AJ22" s="399"/>
      <c r="AK22" s="399"/>
      <c r="AL22" s="400"/>
      <c r="AM22" s="22"/>
      <c r="AN22" s="22"/>
      <c r="AO22" s="53"/>
    </row>
    <row r="23" spans="2:41" ht="15.75" customHeight="1" x14ac:dyDescent="0.25">
      <c r="B23" s="112"/>
      <c r="C23" s="113"/>
      <c r="D23" s="111"/>
      <c r="E23" s="94"/>
      <c r="F23" s="94"/>
      <c r="G23" s="95"/>
      <c r="H23" s="54"/>
      <c r="I23" s="67"/>
      <c r="J23" s="68" t="s">
        <v>66</v>
      </c>
      <c r="K23" s="68"/>
      <c r="L23" s="68"/>
      <c r="M23" s="68"/>
      <c r="N23" s="68"/>
      <c r="O23" s="68"/>
      <c r="P23" s="68"/>
      <c r="Q23" s="69"/>
      <c r="R23" s="62"/>
      <c r="S23" s="401"/>
      <c r="T23" s="401"/>
      <c r="U23" s="401"/>
      <c r="V23" s="401"/>
      <c r="W23" s="401"/>
      <c r="X23" s="401"/>
      <c r="Y23" s="401"/>
      <c r="Z23" s="401"/>
      <c r="AA23" s="401"/>
      <c r="AB23" s="401"/>
      <c r="AC23" s="401"/>
      <c r="AD23" s="401"/>
      <c r="AE23" s="401"/>
      <c r="AF23" s="401"/>
      <c r="AG23" s="401"/>
      <c r="AH23" s="401"/>
      <c r="AI23" s="401"/>
      <c r="AJ23" s="401"/>
      <c r="AK23" s="401"/>
      <c r="AL23" s="402"/>
      <c r="AM23" s="22"/>
      <c r="AN23" s="22"/>
      <c r="AO23" s="53"/>
    </row>
    <row r="24" spans="2:41" ht="18" customHeight="1" x14ac:dyDescent="0.25">
      <c r="B24" s="112"/>
      <c r="C24" s="113"/>
      <c r="D24" s="111"/>
      <c r="E24" s="94"/>
      <c r="F24" s="94"/>
      <c r="G24" s="95"/>
      <c r="H24" s="54"/>
      <c r="I24" s="58"/>
      <c r="J24" s="59" t="s">
        <v>67</v>
      </c>
      <c r="K24" s="59"/>
      <c r="L24" s="59"/>
      <c r="M24" s="59"/>
      <c r="N24" s="59"/>
      <c r="O24" s="59"/>
      <c r="P24" s="59"/>
      <c r="Q24" s="60"/>
      <c r="R24" s="61"/>
      <c r="S24" s="395"/>
      <c r="T24" s="395"/>
      <c r="U24" s="395"/>
      <c r="V24" s="395"/>
      <c r="W24" s="395"/>
      <c r="X24" s="395"/>
      <c r="Y24" s="395"/>
      <c r="Z24" s="395"/>
      <c r="AA24" s="395"/>
      <c r="AB24" s="395"/>
      <c r="AC24" s="395"/>
      <c r="AD24" s="395"/>
      <c r="AE24" s="395"/>
      <c r="AF24" s="395"/>
      <c r="AG24" s="395"/>
      <c r="AH24" s="395"/>
      <c r="AI24" s="395"/>
      <c r="AJ24" s="395"/>
      <c r="AK24" s="395"/>
      <c r="AL24" s="396"/>
      <c r="AM24" s="22"/>
      <c r="AN24" s="22"/>
      <c r="AO24" s="53"/>
    </row>
    <row r="25" spans="2:41" ht="18" customHeight="1" x14ac:dyDescent="0.25">
      <c r="B25" s="112"/>
      <c r="C25" s="113"/>
      <c r="D25" s="111"/>
      <c r="E25" s="94"/>
      <c r="F25" s="94"/>
      <c r="G25" s="95"/>
      <c r="H25" s="54"/>
      <c r="I25" s="58"/>
      <c r="J25" s="59" t="s">
        <v>68</v>
      </c>
      <c r="K25" s="59"/>
      <c r="L25" s="59"/>
      <c r="M25" s="59"/>
      <c r="N25" s="59"/>
      <c r="O25" s="59"/>
      <c r="P25" s="59"/>
      <c r="Q25" s="60"/>
      <c r="R25" s="70"/>
      <c r="S25" s="395"/>
      <c r="T25" s="395"/>
      <c r="U25" s="395"/>
      <c r="V25" s="395"/>
      <c r="W25" s="395"/>
      <c r="X25" s="395"/>
      <c r="Y25" s="395"/>
      <c r="Z25" s="395"/>
      <c r="AA25" s="395"/>
      <c r="AB25" s="395"/>
      <c r="AC25" s="395"/>
      <c r="AD25" s="395"/>
      <c r="AE25" s="395"/>
      <c r="AF25" s="395"/>
      <c r="AG25" s="395"/>
      <c r="AH25" s="395"/>
      <c r="AI25" s="395"/>
      <c r="AJ25" s="395"/>
      <c r="AK25" s="395"/>
      <c r="AL25" s="396"/>
      <c r="AM25" s="22"/>
      <c r="AN25" s="22"/>
      <c r="AO25" s="53"/>
    </row>
    <row r="26" spans="2:41" ht="16.5" customHeight="1" x14ac:dyDescent="0.25">
      <c r="B26" s="114"/>
      <c r="C26" s="113"/>
      <c r="D26" s="111"/>
      <c r="E26" s="94"/>
      <c r="F26" s="94"/>
      <c r="G26" s="95"/>
      <c r="H26" s="54"/>
      <c r="I26" s="63"/>
      <c r="J26" s="64" t="s">
        <v>69</v>
      </c>
      <c r="K26" s="64"/>
      <c r="L26" s="64"/>
      <c r="M26" s="64"/>
      <c r="N26" s="64"/>
      <c r="O26" s="64"/>
      <c r="P26" s="64"/>
      <c r="Q26" s="65"/>
      <c r="R26" s="66"/>
      <c r="S26" s="399"/>
      <c r="T26" s="399"/>
      <c r="U26" s="399"/>
      <c r="V26" s="399"/>
      <c r="W26" s="399"/>
      <c r="X26" s="399"/>
      <c r="Y26" s="399"/>
      <c r="Z26" s="399"/>
      <c r="AA26" s="399"/>
      <c r="AB26" s="399"/>
      <c r="AC26" s="399"/>
      <c r="AD26" s="399"/>
      <c r="AE26" s="399"/>
      <c r="AF26" s="399"/>
      <c r="AG26" s="399"/>
      <c r="AH26" s="399"/>
      <c r="AI26" s="399"/>
      <c r="AJ26" s="399"/>
      <c r="AK26" s="399"/>
      <c r="AL26" s="400"/>
      <c r="AM26" s="22"/>
      <c r="AN26" s="22"/>
      <c r="AO26" s="53"/>
    </row>
    <row r="27" spans="2:41" ht="15" customHeight="1" x14ac:dyDescent="0.25">
      <c r="B27" s="114"/>
      <c r="C27" s="113"/>
      <c r="D27" s="111"/>
      <c r="E27" s="94"/>
      <c r="F27" s="94"/>
      <c r="G27" s="95"/>
      <c r="H27" s="54"/>
      <c r="I27" s="67"/>
      <c r="J27" s="68" t="s">
        <v>70</v>
      </c>
      <c r="K27" s="68"/>
      <c r="L27" s="68"/>
      <c r="M27" s="68"/>
      <c r="N27" s="68"/>
      <c r="O27" s="68"/>
      <c r="P27" s="68"/>
      <c r="Q27" s="69"/>
      <c r="R27" s="62"/>
      <c r="S27" s="401"/>
      <c r="T27" s="401"/>
      <c r="U27" s="401"/>
      <c r="V27" s="401"/>
      <c r="W27" s="401"/>
      <c r="X27" s="401"/>
      <c r="Y27" s="401"/>
      <c r="Z27" s="401"/>
      <c r="AA27" s="401"/>
      <c r="AB27" s="401"/>
      <c r="AC27" s="401"/>
      <c r="AD27" s="401"/>
      <c r="AE27" s="401"/>
      <c r="AF27" s="401"/>
      <c r="AG27" s="401"/>
      <c r="AH27" s="401"/>
      <c r="AI27" s="401"/>
      <c r="AJ27" s="401"/>
      <c r="AK27" s="401"/>
      <c r="AL27" s="402"/>
      <c r="AM27" s="22"/>
      <c r="AN27" s="22"/>
      <c r="AO27" s="53"/>
    </row>
    <row r="28" spans="2:41" ht="14.25" customHeight="1" x14ac:dyDescent="0.25">
      <c r="B28" s="114"/>
      <c r="C28" s="113"/>
      <c r="D28" s="111"/>
      <c r="E28" s="94"/>
      <c r="F28" s="94"/>
      <c r="G28" s="95"/>
      <c r="H28" s="54"/>
      <c r="I28" s="63"/>
      <c r="J28" s="64" t="s">
        <v>71</v>
      </c>
      <c r="K28" s="64"/>
      <c r="L28" s="64"/>
      <c r="M28" s="64"/>
      <c r="N28" s="64"/>
      <c r="O28" s="64"/>
      <c r="P28" s="64"/>
      <c r="Q28" s="65"/>
      <c r="R28" s="66"/>
      <c r="S28" s="399"/>
      <c r="T28" s="399"/>
      <c r="U28" s="399"/>
      <c r="V28" s="399"/>
      <c r="W28" s="399"/>
      <c r="X28" s="399"/>
      <c r="Y28" s="399"/>
      <c r="Z28" s="399"/>
      <c r="AA28" s="399"/>
      <c r="AB28" s="399"/>
      <c r="AC28" s="399"/>
      <c r="AD28" s="399"/>
      <c r="AE28" s="399"/>
      <c r="AF28" s="399"/>
      <c r="AG28" s="399"/>
      <c r="AH28" s="399"/>
      <c r="AI28" s="399"/>
      <c r="AJ28" s="399"/>
      <c r="AK28" s="399"/>
      <c r="AL28" s="400"/>
      <c r="AM28" s="22"/>
      <c r="AN28" s="22"/>
      <c r="AO28" s="53"/>
    </row>
    <row r="29" spans="2:41" ht="14.25" customHeight="1" x14ac:dyDescent="0.25">
      <c r="B29" s="114"/>
      <c r="C29" s="113"/>
      <c r="D29" s="111"/>
      <c r="E29" s="94"/>
      <c r="F29" s="94"/>
      <c r="G29" s="95"/>
      <c r="H29" s="54"/>
      <c r="I29" s="67"/>
      <c r="J29" s="68" t="s">
        <v>72</v>
      </c>
      <c r="K29" s="68"/>
      <c r="L29" s="68"/>
      <c r="M29" s="68"/>
      <c r="N29" s="68"/>
      <c r="O29" s="68"/>
      <c r="P29" s="68"/>
      <c r="Q29" s="69"/>
      <c r="R29" s="62"/>
      <c r="S29" s="401"/>
      <c r="T29" s="401"/>
      <c r="U29" s="401"/>
      <c r="V29" s="401"/>
      <c r="W29" s="401"/>
      <c r="X29" s="401"/>
      <c r="Y29" s="401"/>
      <c r="Z29" s="401"/>
      <c r="AA29" s="401"/>
      <c r="AB29" s="401"/>
      <c r="AC29" s="401"/>
      <c r="AD29" s="401"/>
      <c r="AE29" s="401"/>
      <c r="AF29" s="401"/>
      <c r="AG29" s="401"/>
      <c r="AH29" s="401"/>
      <c r="AI29" s="401"/>
      <c r="AJ29" s="401"/>
      <c r="AK29" s="401"/>
      <c r="AL29" s="402"/>
      <c r="AM29" s="22"/>
      <c r="AN29" s="22"/>
      <c r="AO29" s="53"/>
    </row>
    <row r="30" spans="2:41" ht="18" customHeight="1" x14ac:dyDescent="0.25">
      <c r="B30" s="114"/>
      <c r="C30" s="113"/>
      <c r="D30" s="111"/>
      <c r="E30" s="94"/>
      <c r="F30" s="94"/>
      <c r="G30" s="95"/>
      <c r="H30" s="54"/>
      <c r="I30" s="58"/>
      <c r="J30" s="59" t="s">
        <v>73</v>
      </c>
      <c r="K30" s="59"/>
      <c r="L30" s="59"/>
      <c r="M30" s="59"/>
      <c r="N30" s="59"/>
      <c r="O30" s="59"/>
      <c r="P30" s="59"/>
      <c r="Q30" s="60"/>
      <c r="R30" s="61"/>
      <c r="S30" s="395"/>
      <c r="T30" s="395"/>
      <c r="U30" s="395"/>
      <c r="V30" s="395"/>
      <c r="W30" s="395"/>
      <c r="X30" s="395"/>
      <c r="Y30" s="395"/>
      <c r="Z30" s="395"/>
      <c r="AA30" s="395"/>
      <c r="AB30" s="395"/>
      <c r="AC30" s="395"/>
      <c r="AD30" s="395"/>
      <c r="AE30" s="395"/>
      <c r="AF30" s="395"/>
      <c r="AG30" s="395"/>
      <c r="AH30" s="395"/>
      <c r="AI30" s="395"/>
      <c r="AJ30" s="395"/>
      <c r="AK30" s="395"/>
      <c r="AL30" s="396"/>
      <c r="AM30" s="22"/>
      <c r="AN30" s="22"/>
      <c r="AO30" s="53"/>
    </row>
    <row r="31" spans="2:41" x14ac:dyDescent="0.25">
      <c r="B31" s="114"/>
      <c r="C31" s="113"/>
      <c r="D31" s="111"/>
      <c r="E31" s="94"/>
      <c r="F31" s="94"/>
      <c r="G31" s="95"/>
      <c r="H31" s="54"/>
      <c r="I31" s="63"/>
      <c r="J31" s="64" t="s">
        <v>74</v>
      </c>
      <c r="K31" s="64"/>
      <c r="L31" s="64"/>
      <c r="M31" s="64"/>
      <c r="N31" s="64"/>
      <c r="O31" s="64"/>
      <c r="P31" s="71"/>
      <c r="Q31" s="72"/>
      <c r="R31" s="66"/>
      <c r="S31" s="71" t="s">
        <v>75</v>
      </c>
      <c r="T31" s="71"/>
      <c r="U31" s="71"/>
      <c r="V31" s="71"/>
      <c r="W31" s="71"/>
      <c r="X31" s="71"/>
      <c r="Y31" s="71"/>
      <c r="Z31" s="71"/>
      <c r="AA31" s="71"/>
      <c r="AB31" s="71"/>
      <c r="AC31" s="71"/>
      <c r="AD31" s="71"/>
      <c r="AE31" s="71"/>
      <c r="AF31" s="71"/>
      <c r="AG31" s="71"/>
      <c r="AH31" s="71"/>
      <c r="AI31" s="71"/>
      <c r="AJ31" s="71"/>
      <c r="AK31" s="71"/>
      <c r="AL31" s="73"/>
      <c r="AM31" s="22"/>
      <c r="AN31" s="22"/>
      <c r="AO31" s="53"/>
    </row>
    <row r="32" spans="2:41" x14ac:dyDescent="0.25">
      <c r="B32" s="114"/>
      <c r="C32" s="113"/>
      <c r="D32" s="111"/>
      <c r="E32" s="94"/>
      <c r="F32" s="94"/>
      <c r="G32" s="95"/>
      <c r="H32" s="54"/>
      <c r="I32" s="74"/>
      <c r="J32" s="75" t="s">
        <v>76</v>
      </c>
      <c r="K32" s="75"/>
      <c r="L32" s="75"/>
      <c r="M32" s="75"/>
      <c r="N32" s="75"/>
      <c r="O32" s="75"/>
      <c r="P32" s="57"/>
      <c r="Q32" s="76"/>
      <c r="R32" s="70"/>
      <c r="S32" s="57" t="s">
        <v>77</v>
      </c>
      <c r="T32" s="57"/>
      <c r="U32" s="57"/>
      <c r="V32" s="57"/>
      <c r="W32" s="57"/>
      <c r="X32" s="57"/>
      <c r="Y32" s="57"/>
      <c r="Z32" s="57"/>
      <c r="AA32" s="57"/>
      <c r="AB32" s="57"/>
      <c r="AC32" s="57"/>
      <c r="AD32" s="57"/>
      <c r="AE32" s="57"/>
      <c r="AF32" s="57"/>
      <c r="AG32" s="57"/>
      <c r="AH32" s="57"/>
      <c r="AI32" s="57"/>
      <c r="AJ32" s="57"/>
      <c r="AK32" s="57"/>
      <c r="AL32" s="21"/>
      <c r="AM32" s="22"/>
      <c r="AN32" s="22"/>
      <c r="AO32" s="53"/>
    </row>
    <row r="33" spans="2:41" x14ac:dyDescent="0.25">
      <c r="B33" s="114"/>
      <c r="C33" s="113"/>
      <c r="D33" s="111"/>
      <c r="E33" s="94"/>
      <c r="F33" s="94"/>
      <c r="G33" s="95"/>
      <c r="H33" s="54"/>
      <c r="I33" s="74"/>
      <c r="J33" s="57"/>
      <c r="K33" s="57"/>
      <c r="L33" s="57"/>
      <c r="M33" s="57"/>
      <c r="N33" s="57"/>
      <c r="O33" s="57"/>
      <c r="P33" s="57"/>
      <c r="Q33" s="76"/>
      <c r="R33" s="70"/>
      <c r="S33" s="57" t="s">
        <v>78</v>
      </c>
      <c r="T33" s="57"/>
      <c r="U33" s="57"/>
      <c r="V33" s="57"/>
      <c r="W33" s="57"/>
      <c r="X33" s="57"/>
      <c r="Y33" s="57"/>
      <c r="Z33" s="57"/>
      <c r="AA33" s="57"/>
      <c r="AB33" s="57"/>
      <c r="AC33" s="57"/>
      <c r="AD33" s="57"/>
      <c r="AE33" s="57"/>
      <c r="AF33" s="57"/>
      <c r="AG33" s="57"/>
      <c r="AH33" s="57"/>
      <c r="AI33" s="57"/>
      <c r="AJ33" s="57"/>
      <c r="AK33" s="57"/>
      <c r="AL33" s="21"/>
      <c r="AM33" s="22"/>
      <c r="AN33" s="22"/>
      <c r="AO33" s="53"/>
    </row>
    <row r="34" spans="2:41" x14ac:dyDescent="0.25">
      <c r="B34" s="114"/>
      <c r="C34" s="113"/>
      <c r="D34" s="111"/>
      <c r="E34" s="94"/>
      <c r="F34" s="94"/>
      <c r="G34" s="95"/>
      <c r="H34" s="54"/>
      <c r="I34" s="74"/>
      <c r="J34" s="57"/>
      <c r="K34" s="57"/>
      <c r="L34" s="57"/>
      <c r="M34" s="57"/>
      <c r="N34" s="57"/>
      <c r="O34" s="57"/>
      <c r="P34" s="57"/>
      <c r="Q34" s="76"/>
      <c r="R34" s="70"/>
      <c r="S34" s="57"/>
      <c r="T34" s="57"/>
      <c r="U34" s="57"/>
      <c r="V34" s="57"/>
      <c r="W34" s="57"/>
      <c r="X34" s="57"/>
      <c r="Y34" s="57"/>
      <c r="Z34" s="57"/>
      <c r="AA34" s="57"/>
      <c r="AB34" s="57"/>
      <c r="AC34" s="57"/>
      <c r="AD34" s="57"/>
      <c r="AE34" s="57"/>
      <c r="AF34" s="57"/>
      <c r="AG34" s="57"/>
      <c r="AH34" s="57"/>
      <c r="AI34" s="57"/>
      <c r="AJ34" s="57"/>
      <c r="AK34" s="57"/>
      <c r="AL34" s="21"/>
      <c r="AM34" s="22"/>
      <c r="AN34" s="22"/>
      <c r="AO34" s="53"/>
    </row>
    <row r="35" spans="2:41" x14ac:dyDescent="0.25">
      <c r="B35" s="114"/>
      <c r="C35" s="113"/>
      <c r="D35" s="111"/>
      <c r="E35" s="94"/>
      <c r="F35" s="94"/>
      <c r="G35" s="95"/>
      <c r="H35" s="54"/>
      <c r="I35" s="74"/>
      <c r="J35" s="57"/>
      <c r="K35" s="57"/>
      <c r="L35" s="57"/>
      <c r="M35" s="57"/>
      <c r="N35" s="57"/>
      <c r="O35" s="57"/>
      <c r="P35" s="57"/>
      <c r="Q35" s="76"/>
      <c r="R35" s="70"/>
      <c r="S35" s="57"/>
      <c r="T35" s="77" t="s">
        <v>79</v>
      </c>
      <c r="U35" s="57" t="s">
        <v>80</v>
      </c>
      <c r="V35" s="57"/>
      <c r="W35" s="57"/>
      <c r="X35" s="57"/>
      <c r="Y35" s="57"/>
      <c r="Z35" s="57"/>
      <c r="AA35" s="57"/>
      <c r="AB35" s="57"/>
      <c r="AC35" s="57"/>
      <c r="AD35" s="57"/>
      <c r="AE35" s="57"/>
      <c r="AF35" s="57"/>
      <c r="AG35" s="57"/>
      <c r="AH35" s="57"/>
      <c r="AI35" s="57"/>
      <c r="AJ35" s="57"/>
      <c r="AK35" s="57"/>
      <c r="AL35" s="21"/>
      <c r="AM35" s="22"/>
      <c r="AN35" s="22"/>
      <c r="AO35" s="53"/>
    </row>
    <row r="36" spans="2:41" x14ac:dyDescent="0.25">
      <c r="B36" s="114"/>
      <c r="C36" s="113"/>
      <c r="D36" s="111"/>
      <c r="E36" s="94"/>
      <c r="F36" s="94"/>
      <c r="G36" s="95"/>
      <c r="H36" s="54"/>
      <c r="I36" s="74"/>
      <c r="J36" s="57"/>
      <c r="K36" s="57"/>
      <c r="L36" s="57"/>
      <c r="M36" s="57"/>
      <c r="N36" s="57"/>
      <c r="O36" s="57"/>
      <c r="P36" s="57"/>
      <c r="Q36" s="76"/>
      <c r="R36" s="70"/>
      <c r="S36" s="57"/>
      <c r="T36" s="77"/>
      <c r="U36" s="57" t="s">
        <v>81</v>
      </c>
      <c r="V36" s="57"/>
      <c r="W36" s="57"/>
      <c r="X36" s="57"/>
      <c r="Y36" s="57"/>
      <c r="Z36" s="57"/>
      <c r="AA36" s="57"/>
      <c r="AB36" s="57"/>
      <c r="AC36" s="57"/>
      <c r="AD36" s="57"/>
      <c r="AE36" s="57"/>
      <c r="AF36" s="57"/>
      <c r="AG36" s="57"/>
      <c r="AH36" s="57"/>
      <c r="AI36" s="57"/>
      <c r="AJ36" s="57"/>
      <c r="AK36" s="57"/>
      <c r="AL36" s="21"/>
      <c r="AM36" s="22"/>
      <c r="AN36" s="22"/>
      <c r="AO36" s="53"/>
    </row>
    <row r="37" spans="2:41" x14ac:dyDescent="0.25">
      <c r="B37" s="114"/>
      <c r="C37" s="113"/>
      <c r="D37" s="111"/>
      <c r="E37" s="94"/>
      <c r="F37" s="94"/>
      <c r="G37" s="95"/>
      <c r="H37" s="54"/>
      <c r="I37" s="74"/>
      <c r="J37" s="57"/>
      <c r="K37" s="57"/>
      <c r="L37" s="57"/>
      <c r="M37" s="57"/>
      <c r="N37" s="57"/>
      <c r="O37" s="57"/>
      <c r="P37" s="57"/>
      <c r="Q37" s="76"/>
      <c r="R37" s="70"/>
      <c r="S37" s="57"/>
      <c r="T37" s="77" t="s">
        <v>82</v>
      </c>
      <c r="U37" s="57" t="s">
        <v>83</v>
      </c>
      <c r="V37" s="57"/>
      <c r="W37" s="57"/>
      <c r="X37" s="57"/>
      <c r="Y37" s="57"/>
      <c r="Z37" s="57"/>
      <c r="AA37" s="57"/>
      <c r="AB37" s="57"/>
      <c r="AC37" s="57"/>
      <c r="AD37" s="57"/>
      <c r="AE37" s="57"/>
      <c r="AF37" s="57"/>
      <c r="AG37" s="57"/>
      <c r="AH37" s="57"/>
      <c r="AI37" s="57"/>
      <c r="AJ37" s="57"/>
      <c r="AK37" s="57"/>
      <c r="AL37" s="21"/>
      <c r="AM37" s="22"/>
      <c r="AN37" s="22"/>
      <c r="AO37" s="53"/>
    </row>
    <row r="38" spans="2:41" x14ac:dyDescent="0.25">
      <c r="B38" s="114"/>
      <c r="C38" s="113"/>
      <c r="D38" s="111"/>
      <c r="E38" s="94"/>
      <c r="F38" s="94"/>
      <c r="G38" s="95"/>
      <c r="H38" s="54"/>
      <c r="I38" s="74"/>
      <c r="J38" s="57"/>
      <c r="K38" s="57"/>
      <c r="L38" s="57"/>
      <c r="M38" s="57"/>
      <c r="N38" s="57"/>
      <c r="O38" s="57"/>
      <c r="P38" s="57"/>
      <c r="Q38" s="76"/>
      <c r="R38" s="70"/>
      <c r="S38" s="57"/>
      <c r="T38" s="77"/>
      <c r="U38" s="57" t="s">
        <v>84</v>
      </c>
      <c r="V38" s="57"/>
      <c r="W38" s="57"/>
      <c r="X38" s="57"/>
      <c r="Y38" s="57"/>
      <c r="Z38" s="57"/>
      <c r="AA38" s="57"/>
      <c r="AB38" s="57"/>
      <c r="AC38" s="57"/>
      <c r="AD38" s="57"/>
      <c r="AE38" s="57"/>
      <c r="AF38" s="57"/>
      <c r="AG38" s="57"/>
      <c r="AH38" s="57"/>
      <c r="AI38" s="57"/>
      <c r="AJ38" s="57"/>
      <c r="AK38" s="57"/>
      <c r="AL38" s="21"/>
      <c r="AM38" s="22"/>
      <c r="AN38" s="22"/>
      <c r="AO38" s="53"/>
    </row>
    <row r="39" spans="2:41" x14ac:dyDescent="0.25">
      <c r="B39" s="114"/>
      <c r="C39" s="113"/>
      <c r="D39" s="111"/>
      <c r="E39" s="94"/>
      <c r="F39" s="94"/>
      <c r="G39" s="95"/>
      <c r="H39" s="54"/>
      <c r="I39" s="74"/>
      <c r="J39" s="54"/>
      <c r="K39" s="54"/>
      <c r="L39" s="57"/>
      <c r="M39" s="57"/>
      <c r="N39" s="57"/>
      <c r="O39" s="57"/>
      <c r="P39" s="57"/>
      <c r="Q39" s="76"/>
      <c r="R39" s="70"/>
      <c r="S39" s="57"/>
      <c r="T39" s="57"/>
      <c r="U39" s="77" t="s">
        <v>85</v>
      </c>
      <c r="V39" s="57" t="s">
        <v>86</v>
      </c>
      <c r="W39" s="57"/>
      <c r="X39" s="57"/>
      <c r="Y39" s="57"/>
      <c r="Z39" s="57"/>
      <c r="AA39" s="57"/>
      <c r="AB39" s="57"/>
      <c r="AC39" s="57"/>
      <c r="AD39" s="57"/>
      <c r="AE39" s="57"/>
      <c r="AF39" s="57"/>
      <c r="AG39" s="57"/>
      <c r="AH39" s="57"/>
      <c r="AI39" s="57"/>
      <c r="AJ39" s="57"/>
      <c r="AK39" s="57"/>
      <c r="AL39" s="21"/>
      <c r="AM39" s="22"/>
      <c r="AN39" s="22"/>
      <c r="AO39" s="53"/>
    </row>
    <row r="40" spans="2:41" x14ac:dyDescent="0.25">
      <c r="B40" s="114"/>
      <c r="C40" s="113"/>
      <c r="D40" s="111"/>
      <c r="E40" s="94"/>
      <c r="F40" s="94"/>
      <c r="G40" s="95"/>
      <c r="H40" s="54"/>
      <c r="I40" s="74"/>
      <c r="J40" s="57"/>
      <c r="K40" s="57"/>
      <c r="L40" s="57"/>
      <c r="M40" s="57"/>
      <c r="N40" s="57"/>
      <c r="O40" s="57"/>
      <c r="P40" s="57"/>
      <c r="Q40" s="76"/>
      <c r="R40" s="70"/>
      <c r="S40" s="57"/>
      <c r="T40" s="57"/>
      <c r="U40" s="77" t="s">
        <v>87</v>
      </c>
      <c r="V40" s="57" t="s">
        <v>88</v>
      </c>
      <c r="W40" s="57"/>
      <c r="X40" s="57"/>
      <c r="Y40" s="57"/>
      <c r="Z40" s="57"/>
      <c r="AA40" s="57"/>
      <c r="AB40" s="57"/>
      <c r="AC40" s="57"/>
      <c r="AD40" s="57"/>
      <c r="AE40" s="57"/>
      <c r="AF40" s="57"/>
      <c r="AG40" s="57"/>
      <c r="AH40" s="57"/>
      <c r="AI40" s="57"/>
      <c r="AJ40" s="57"/>
      <c r="AK40" s="57"/>
      <c r="AL40" s="21"/>
      <c r="AM40" s="22"/>
      <c r="AN40" s="22"/>
      <c r="AO40" s="53"/>
    </row>
    <row r="41" spans="2:41" x14ac:dyDescent="0.25">
      <c r="B41" s="114"/>
      <c r="C41" s="113"/>
      <c r="D41" s="111"/>
      <c r="E41" s="94"/>
      <c r="F41" s="94"/>
      <c r="G41" s="95"/>
      <c r="H41" s="54"/>
      <c r="I41" s="74"/>
      <c r="J41" s="57"/>
      <c r="K41" s="57"/>
      <c r="L41" s="57"/>
      <c r="M41" s="57"/>
      <c r="N41" s="57"/>
      <c r="O41" s="57"/>
      <c r="P41" s="57"/>
      <c r="Q41" s="76"/>
      <c r="R41" s="70"/>
      <c r="S41" s="57"/>
      <c r="T41" s="57"/>
      <c r="U41" s="77"/>
      <c r="V41" s="57" t="s">
        <v>89</v>
      </c>
      <c r="W41" s="57"/>
      <c r="X41" s="57"/>
      <c r="Y41" s="57"/>
      <c r="Z41" s="57"/>
      <c r="AA41" s="57"/>
      <c r="AB41" s="57"/>
      <c r="AC41" s="57"/>
      <c r="AD41" s="57"/>
      <c r="AE41" s="57"/>
      <c r="AF41" s="57"/>
      <c r="AG41" s="57"/>
      <c r="AH41" s="57"/>
      <c r="AI41" s="57"/>
      <c r="AJ41" s="57"/>
      <c r="AK41" s="57"/>
      <c r="AL41" s="21"/>
      <c r="AM41" s="22"/>
      <c r="AN41" s="22"/>
      <c r="AO41" s="53"/>
    </row>
    <row r="42" spans="2:41" x14ac:dyDescent="0.25">
      <c r="B42" s="114"/>
      <c r="C42" s="113"/>
      <c r="D42" s="111"/>
      <c r="E42" s="94"/>
      <c r="F42" s="94"/>
      <c r="G42" s="95"/>
      <c r="H42" s="54"/>
      <c r="I42" s="74"/>
      <c r="J42" s="75"/>
      <c r="K42" s="75"/>
      <c r="L42" s="75"/>
      <c r="M42" s="75"/>
      <c r="N42" s="75"/>
      <c r="O42" s="75"/>
      <c r="P42" s="57"/>
      <c r="Q42" s="76"/>
      <c r="R42" s="62"/>
      <c r="S42" s="78"/>
      <c r="T42" s="79"/>
      <c r="U42" s="79"/>
      <c r="V42" s="79" t="s">
        <v>90</v>
      </c>
      <c r="W42" s="79"/>
      <c r="X42" s="79"/>
      <c r="Y42" s="79"/>
      <c r="Z42" s="79"/>
      <c r="AA42" s="79"/>
      <c r="AB42" s="79"/>
      <c r="AC42" s="79"/>
      <c r="AD42" s="79"/>
      <c r="AE42" s="79"/>
      <c r="AF42" s="79"/>
      <c r="AG42" s="79"/>
      <c r="AH42" s="79"/>
      <c r="AI42" s="79"/>
      <c r="AJ42" s="79"/>
      <c r="AK42" s="79"/>
      <c r="AL42" s="80"/>
      <c r="AM42" s="22"/>
      <c r="AN42" s="22"/>
      <c r="AO42" s="53"/>
    </row>
    <row r="43" spans="2:41" x14ac:dyDescent="0.25">
      <c r="B43" s="114"/>
      <c r="C43" s="113"/>
      <c r="D43" s="111"/>
      <c r="E43" s="94"/>
      <c r="F43" s="94"/>
      <c r="G43" s="95"/>
      <c r="H43" s="54"/>
      <c r="I43" s="63"/>
      <c r="J43" s="64" t="s">
        <v>91</v>
      </c>
      <c r="K43" s="81"/>
      <c r="L43" s="64"/>
      <c r="M43" s="64"/>
      <c r="N43" s="64"/>
      <c r="O43" s="64"/>
      <c r="P43" s="71"/>
      <c r="Q43" s="72"/>
      <c r="R43" s="70"/>
      <c r="S43" s="57" t="s">
        <v>92</v>
      </c>
      <c r="T43" s="57"/>
      <c r="U43" s="57"/>
      <c r="V43" s="57"/>
      <c r="W43" s="57"/>
      <c r="X43" s="57"/>
      <c r="Y43" s="57"/>
      <c r="Z43" s="57"/>
      <c r="AA43" s="57"/>
      <c r="AB43" s="57"/>
      <c r="AC43" s="57"/>
      <c r="AD43" s="57"/>
      <c r="AE43" s="57"/>
      <c r="AF43" s="57"/>
      <c r="AG43" s="57"/>
      <c r="AH43" s="57"/>
      <c r="AI43" s="57"/>
      <c r="AJ43" s="57"/>
      <c r="AK43" s="57"/>
      <c r="AL43" s="21"/>
      <c r="AM43" s="22"/>
      <c r="AN43" s="22"/>
      <c r="AO43" s="53"/>
    </row>
    <row r="44" spans="2:41" ht="12.75" customHeight="1" x14ac:dyDescent="0.25">
      <c r="B44" s="114"/>
      <c r="C44" s="113"/>
      <c r="D44" s="111"/>
      <c r="E44" s="94"/>
      <c r="F44" s="94"/>
      <c r="G44" s="95"/>
      <c r="H44" s="54"/>
      <c r="I44" s="74"/>
      <c r="J44" s="75" t="s">
        <v>93</v>
      </c>
      <c r="K44" s="54"/>
      <c r="L44" s="75"/>
      <c r="M44" s="75"/>
      <c r="N44" s="75"/>
      <c r="O44" s="75"/>
      <c r="P44" s="57"/>
      <c r="Q44" s="76"/>
      <c r="R44" s="70"/>
      <c r="S44" s="57"/>
      <c r="T44" s="57"/>
      <c r="U44" s="57"/>
      <c r="V44" s="57"/>
      <c r="W44" s="57"/>
      <c r="X44" s="57"/>
      <c r="Y44" s="57"/>
      <c r="Z44" s="57"/>
      <c r="AA44" s="57"/>
      <c r="AB44" s="57"/>
      <c r="AC44" s="57"/>
      <c r="AD44" s="57"/>
      <c r="AE44" s="57"/>
      <c r="AF44" s="57"/>
      <c r="AG44" s="57"/>
      <c r="AH44" s="57"/>
      <c r="AI44" s="57"/>
      <c r="AJ44" s="57"/>
      <c r="AK44" s="57"/>
      <c r="AL44" s="21"/>
      <c r="AM44" s="22"/>
      <c r="AN44" s="22"/>
      <c r="AO44" s="53"/>
    </row>
    <row r="45" spans="2:41" x14ac:dyDescent="0.25">
      <c r="B45" s="114"/>
      <c r="C45" s="113"/>
      <c r="D45" s="111"/>
      <c r="E45" s="94"/>
      <c r="F45" s="94"/>
      <c r="G45" s="95"/>
      <c r="H45" s="54"/>
      <c r="I45" s="74"/>
      <c r="J45" s="54"/>
      <c r="K45" s="75"/>
      <c r="L45" s="57"/>
      <c r="M45" s="57"/>
      <c r="N45" s="57"/>
      <c r="O45" s="57"/>
      <c r="P45" s="57"/>
      <c r="Q45" s="76"/>
      <c r="R45" s="70"/>
      <c r="S45" s="54"/>
      <c r="T45" s="57" t="s">
        <v>79</v>
      </c>
      <c r="U45" s="57" t="s">
        <v>94</v>
      </c>
      <c r="V45" s="57"/>
      <c r="W45" s="57"/>
      <c r="X45" s="57"/>
      <c r="Y45" s="57"/>
      <c r="Z45" s="57"/>
      <c r="AA45" s="57"/>
      <c r="AB45" s="57"/>
      <c r="AC45" s="57"/>
      <c r="AD45" s="57"/>
      <c r="AE45" s="57"/>
      <c r="AF45" s="57"/>
      <c r="AG45" s="57"/>
      <c r="AH45" s="57"/>
      <c r="AI45" s="57"/>
      <c r="AJ45" s="57"/>
      <c r="AK45" s="57"/>
      <c r="AL45" s="21"/>
      <c r="AM45" s="22"/>
      <c r="AN45" s="22"/>
      <c r="AO45" s="53"/>
    </row>
    <row r="46" spans="2:41" x14ac:dyDescent="0.25">
      <c r="B46" s="114"/>
      <c r="C46" s="113"/>
      <c r="D46" s="111"/>
      <c r="E46" s="94"/>
      <c r="F46" s="94"/>
      <c r="G46" s="95"/>
      <c r="H46" s="54"/>
      <c r="I46" s="74"/>
      <c r="J46" s="75"/>
      <c r="K46" s="75"/>
      <c r="L46" s="57"/>
      <c r="M46" s="57"/>
      <c r="N46" s="57"/>
      <c r="O46" s="57"/>
      <c r="P46" s="57"/>
      <c r="Q46" s="76"/>
      <c r="R46" s="70"/>
      <c r="S46" s="54"/>
      <c r="T46" s="57"/>
      <c r="U46" s="57" t="s">
        <v>95</v>
      </c>
      <c r="V46" s="57"/>
      <c r="W46" s="57"/>
      <c r="X46" s="57"/>
      <c r="Y46" s="57"/>
      <c r="Z46" s="57"/>
      <c r="AA46" s="57"/>
      <c r="AB46" s="57"/>
      <c r="AC46" s="57"/>
      <c r="AD46" s="57"/>
      <c r="AE46" s="57"/>
      <c r="AF46" s="57"/>
      <c r="AG46" s="57"/>
      <c r="AH46" s="57"/>
      <c r="AI46" s="57"/>
      <c r="AJ46" s="57"/>
      <c r="AK46" s="57"/>
      <c r="AL46" s="21"/>
      <c r="AM46" s="22"/>
      <c r="AN46" s="22"/>
      <c r="AO46" s="53"/>
    </row>
    <row r="47" spans="2:41" x14ac:dyDescent="0.25">
      <c r="B47" s="114"/>
      <c r="C47" s="113"/>
      <c r="D47" s="111"/>
      <c r="E47" s="94"/>
      <c r="F47" s="94"/>
      <c r="G47" s="95"/>
      <c r="H47" s="54"/>
      <c r="I47" s="74"/>
      <c r="J47" s="75"/>
      <c r="K47" s="75"/>
      <c r="L47" s="57"/>
      <c r="M47" s="57"/>
      <c r="N47" s="57"/>
      <c r="O47" s="57"/>
      <c r="P47" s="57"/>
      <c r="Q47" s="76"/>
      <c r="R47" s="70"/>
      <c r="S47" s="54"/>
      <c r="T47" s="57"/>
      <c r="U47" s="57" t="s">
        <v>96</v>
      </c>
      <c r="V47" s="57"/>
      <c r="W47" s="57"/>
      <c r="X47" s="57"/>
      <c r="Y47" s="57"/>
      <c r="Z47" s="57"/>
      <c r="AA47" s="57"/>
      <c r="AB47" s="57"/>
      <c r="AC47" s="57"/>
      <c r="AD47" s="57"/>
      <c r="AE47" s="57"/>
      <c r="AF47" s="57"/>
      <c r="AG47" s="57"/>
      <c r="AH47" s="57"/>
      <c r="AI47" s="57"/>
      <c r="AJ47" s="57"/>
      <c r="AK47" s="57"/>
      <c r="AL47" s="21"/>
      <c r="AM47" s="22"/>
      <c r="AN47" s="22"/>
      <c r="AO47" s="53"/>
    </row>
    <row r="48" spans="2:41" x14ac:dyDescent="0.25">
      <c r="B48" s="114"/>
      <c r="C48" s="113"/>
      <c r="D48" s="111"/>
      <c r="E48" s="94"/>
      <c r="F48" s="94"/>
      <c r="G48" s="95"/>
      <c r="H48" s="54"/>
      <c r="I48" s="74"/>
      <c r="J48" s="54"/>
      <c r="K48" s="57"/>
      <c r="L48" s="57"/>
      <c r="M48" s="57"/>
      <c r="N48" s="57"/>
      <c r="O48" s="57"/>
      <c r="P48" s="57"/>
      <c r="Q48" s="76"/>
      <c r="R48" s="70"/>
      <c r="S48" s="54"/>
      <c r="T48" s="57" t="s">
        <v>97</v>
      </c>
      <c r="U48" s="57" t="s">
        <v>98</v>
      </c>
      <c r="V48" s="57"/>
      <c r="W48" s="57"/>
      <c r="X48" s="57"/>
      <c r="Y48" s="57"/>
      <c r="Z48" s="57"/>
      <c r="AA48" s="57"/>
      <c r="AB48" s="57"/>
      <c r="AC48" s="57"/>
      <c r="AD48" s="57"/>
      <c r="AE48" s="57"/>
      <c r="AF48" s="57"/>
      <c r="AG48" s="57"/>
      <c r="AH48" s="57"/>
      <c r="AI48" s="57"/>
      <c r="AJ48" s="57"/>
      <c r="AK48" s="57"/>
      <c r="AL48" s="21"/>
      <c r="AM48" s="22"/>
      <c r="AN48" s="22"/>
      <c r="AO48" s="53"/>
    </row>
    <row r="49" spans="2:41" x14ac:dyDescent="0.25">
      <c r="B49" s="114"/>
      <c r="C49" s="113"/>
      <c r="D49" s="111"/>
      <c r="E49" s="94"/>
      <c r="F49" s="94"/>
      <c r="G49" s="95"/>
      <c r="H49" s="54"/>
      <c r="I49" s="74"/>
      <c r="J49" s="54"/>
      <c r="K49" s="57"/>
      <c r="L49" s="57"/>
      <c r="M49" s="57"/>
      <c r="N49" s="57"/>
      <c r="O49" s="57"/>
      <c r="P49" s="57"/>
      <c r="Q49" s="76"/>
      <c r="R49" s="70"/>
      <c r="S49" s="54"/>
      <c r="T49" s="57"/>
      <c r="U49" s="57" t="s">
        <v>99</v>
      </c>
      <c r="V49" s="57"/>
      <c r="W49" s="57"/>
      <c r="X49" s="57"/>
      <c r="Y49" s="57"/>
      <c r="Z49" s="57"/>
      <c r="AA49" s="57"/>
      <c r="AB49" s="57"/>
      <c r="AC49" s="57"/>
      <c r="AD49" s="57"/>
      <c r="AE49" s="57"/>
      <c r="AF49" s="57"/>
      <c r="AG49" s="57"/>
      <c r="AH49" s="57"/>
      <c r="AI49" s="57"/>
      <c r="AJ49" s="57"/>
      <c r="AK49" s="57"/>
      <c r="AL49" s="21"/>
      <c r="AM49" s="22"/>
      <c r="AN49" s="22"/>
      <c r="AO49" s="53"/>
    </row>
    <row r="50" spans="2:41" x14ac:dyDescent="0.25">
      <c r="B50" s="114"/>
      <c r="C50" s="113"/>
      <c r="D50" s="111"/>
      <c r="E50" s="94"/>
      <c r="F50" s="94"/>
      <c r="G50" s="95"/>
      <c r="H50" s="54"/>
      <c r="I50" s="74"/>
      <c r="J50" s="54"/>
      <c r="K50" s="57"/>
      <c r="L50" s="57"/>
      <c r="M50" s="57"/>
      <c r="N50" s="57"/>
      <c r="O50" s="57"/>
      <c r="P50" s="57"/>
      <c r="Q50" s="76"/>
      <c r="R50" s="70"/>
      <c r="S50" s="54"/>
      <c r="T50" s="57" t="s">
        <v>100</v>
      </c>
      <c r="U50" s="57" t="s">
        <v>101</v>
      </c>
      <c r="V50" s="57"/>
      <c r="W50" s="57"/>
      <c r="X50" s="57"/>
      <c r="Y50" s="57"/>
      <c r="Z50" s="57"/>
      <c r="AA50" s="57"/>
      <c r="AB50" s="57"/>
      <c r="AC50" s="57"/>
      <c r="AD50" s="57"/>
      <c r="AE50" s="57"/>
      <c r="AF50" s="57"/>
      <c r="AG50" s="57"/>
      <c r="AH50" s="57"/>
      <c r="AI50" s="57"/>
      <c r="AJ50" s="57"/>
      <c r="AK50" s="57"/>
      <c r="AL50" s="21"/>
      <c r="AM50" s="22"/>
      <c r="AN50" s="22"/>
      <c r="AO50" s="53"/>
    </row>
    <row r="51" spans="2:41" x14ac:dyDescent="0.25">
      <c r="B51" s="114"/>
      <c r="C51" s="113"/>
      <c r="D51" s="111"/>
      <c r="E51" s="94"/>
      <c r="F51" s="94"/>
      <c r="G51" s="95"/>
      <c r="H51" s="54"/>
      <c r="I51" s="74"/>
      <c r="J51" s="54"/>
      <c r="K51" s="57"/>
      <c r="L51" s="57"/>
      <c r="M51" s="57"/>
      <c r="N51" s="57"/>
      <c r="O51" s="57"/>
      <c r="P51" s="57"/>
      <c r="Q51" s="76"/>
      <c r="R51" s="70"/>
      <c r="S51" s="54"/>
      <c r="T51" s="57"/>
      <c r="U51" s="57" t="s">
        <v>102</v>
      </c>
      <c r="V51" s="57"/>
      <c r="W51" s="57"/>
      <c r="X51" s="57"/>
      <c r="Y51" s="57"/>
      <c r="Z51" s="57"/>
      <c r="AA51" s="57"/>
      <c r="AB51" s="57"/>
      <c r="AC51" s="57"/>
      <c r="AD51" s="57"/>
      <c r="AE51" s="57"/>
      <c r="AF51" s="57"/>
      <c r="AG51" s="57"/>
      <c r="AH51" s="57"/>
      <c r="AI51" s="57"/>
      <c r="AJ51" s="57"/>
      <c r="AK51" s="57"/>
      <c r="AL51" s="21"/>
      <c r="AM51" s="22"/>
      <c r="AN51" s="22"/>
      <c r="AO51" s="53"/>
    </row>
    <row r="52" spans="2:41" x14ac:dyDescent="0.25">
      <c r="B52" s="114"/>
      <c r="C52" s="113"/>
      <c r="D52" s="111"/>
      <c r="E52" s="94"/>
      <c r="F52" s="94"/>
      <c r="G52" s="95"/>
      <c r="H52" s="54"/>
      <c r="I52" s="74"/>
      <c r="J52" s="54"/>
      <c r="K52" s="57"/>
      <c r="L52" s="57"/>
      <c r="M52" s="57"/>
      <c r="N52" s="57"/>
      <c r="O52" s="57"/>
      <c r="P52" s="57"/>
      <c r="Q52" s="76"/>
      <c r="R52" s="70"/>
      <c r="S52" s="54"/>
      <c r="T52" s="57"/>
      <c r="U52" s="57" t="s">
        <v>103</v>
      </c>
      <c r="V52" s="57"/>
      <c r="W52" s="57"/>
      <c r="X52" s="57"/>
      <c r="Y52" s="57"/>
      <c r="Z52" s="57"/>
      <c r="AA52" s="57"/>
      <c r="AB52" s="57"/>
      <c r="AC52" s="57"/>
      <c r="AD52" s="57"/>
      <c r="AE52" s="57"/>
      <c r="AF52" s="57"/>
      <c r="AG52" s="57"/>
      <c r="AH52" s="57"/>
      <c r="AI52" s="57"/>
      <c r="AJ52" s="57"/>
      <c r="AK52" s="57"/>
      <c r="AL52" s="21"/>
      <c r="AM52" s="22"/>
      <c r="AN52" s="22"/>
      <c r="AO52" s="53"/>
    </row>
    <row r="53" spans="2:41" x14ac:dyDescent="0.25">
      <c r="B53" s="114"/>
      <c r="C53" s="113"/>
      <c r="D53" s="111"/>
      <c r="E53" s="94"/>
      <c r="F53" s="94"/>
      <c r="G53" s="95"/>
      <c r="H53" s="54"/>
      <c r="I53" s="74"/>
      <c r="J53" s="54"/>
      <c r="K53" s="57"/>
      <c r="L53" s="57"/>
      <c r="M53" s="57"/>
      <c r="N53" s="57"/>
      <c r="O53" s="57"/>
      <c r="P53" s="57"/>
      <c r="Q53" s="76"/>
      <c r="R53" s="70"/>
      <c r="S53" s="54"/>
      <c r="T53" s="57" t="s">
        <v>104</v>
      </c>
      <c r="U53" s="57" t="s">
        <v>105</v>
      </c>
      <c r="V53" s="57"/>
      <c r="W53" s="57"/>
      <c r="X53" s="57"/>
      <c r="Y53" s="57"/>
      <c r="Z53" s="57"/>
      <c r="AA53" s="57"/>
      <c r="AB53" s="57"/>
      <c r="AC53" s="57"/>
      <c r="AD53" s="57"/>
      <c r="AE53" s="57"/>
      <c r="AF53" s="57"/>
      <c r="AG53" s="57"/>
      <c r="AH53" s="57"/>
      <c r="AI53" s="57"/>
      <c r="AJ53" s="57"/>
      <c r="AK53" s="57"/>
      <c r="AL53" s="21"/>
      <c r="AM53" s="22"/>
      <c r="AN53" s="22"/>
      <c r="AO53" s="53"/>
    </row>
    <row r="54" spans="2:41" x14ac:dyDescent="0.25">
      <c r="B54" s="114"/>
      <c r="C54" s="113"/>
      <c r="D54" s="111"/>
      <c r="E54" s="94"/>
      <c r="F54" s="94"/>
      <c r="G54" s="95"/>
      <c r="H54" s="54"/>
      <c r="I54" s="74"/>
      <c r="J54" s="54"/>
      <c r="K54" s="57"/>
      <c r="L54" s="57"/>
      <c r="M54" s="57"/>
      <c r="N54" s="57"/>
      <c r="O54" s="57"/>
      <c r="P54" s="57"/>
      <c r="Q54" s="76"/>
      <c r="R54" s="70"/>
      <c r="S54" s="54"/>
      <c r="T54" s="57" t="s">
        <v>106</v>
      </c>
      <c r="U54" s="57" t="s">
        <v>107</v>
      </c>
      <c r="V54" s="57"/>
      <c r="W54" s="57"/>
      <c r="X54" s="57"/>
      <c r="Y54" s="57"/>
      <c r="Z54" s="57"/>
      <c r="AA54" s="57"/>
      <c r="AB54" s="57"/>
      <c r="AC54" s="57"/>
      <c r="AD54" s="57"/>
      <c r="AE54" s="57"/>
      <c r="AF54" s="57"/>
      <c r="AG54" s="57"/>
      <c r="AH54" s="57"/>
      <c r="AI54" s="57"/>
      <c r="AJ54" s="57"/>
      <c r="AK54" s="57"/>
      <c r="AL54" s="21"/>
      <c r="AM54" s="22"/>
      <c r="AN54" s="22"/>
      <c r="AO54" s="53"/>
    </row>
    <row r="55" spans="2:41" x14ac:dyDescent="0.25">
      <c r="B55" s="114"/>
      <c r="C55" s="113"/>
      <c r="D55" s="111"/>
      <c r="E55" s="94"/>
      <c r="F55" s="94"/>
      <c r="G55" s="95"/>
      <c r="H55" s="54"/>
      <c r="I55" s="62"/>
      <c r="J55" s="79"/>
      <c r="K55" s="79"/>
      <c r="L55" s="79"/>
      <c r="M55" s="79"/>
      <c r="N55" s="79"/>
      <c r="O55" s="79"/>
      <c r="P55" s="79"/>
      <c r="Q55" s="82"/>
      <c r="R55" s="62"/>
      <c r="S55" s="79"/>
      <c r="T55" s="79"/>
      <c r="U55" s="79" t="s">
        <v>108</v>
      </c>
      <c r="V55" s="79"/>
      <c r="W55" s="79"/>
      <c r="X55" s="79"/>
      <c r="Y55" s="79"/>
      <c r="Z55" s="79"/>
      <c r="AA55" s="79"/>
      <c r="AB55" s="79"/>
      <c r="AC55" s="79"/>
      <c r="AD55" s="79"/>
      <c r="AE55" s="79"/>
      <c r="AF55" s="79"/>
      <c r="AG55" s="79"/>
      <c r="AH55" s="79"/>
      <c r="AI55" s="79"/>
      <c r="AJ55" s="79"/>
      <c r="AK55" s="79"/>
      <c r="AL55" s="80"/>
      <c r="AM55" s="22"/>
      <c r="AN55" s="22"/>
      <c r="AO55" s="53"/>
    </row>
    <row r="56" spans="2:41" ht="10.5" customHeight="1" x14ac:dyDescent="0.25">
      <c r="B56" s="114"/>
      <c r="C56" s="113"/>
      <c r="D56" s="111"/>
      <c r="E56" s="94"/>
      <c r="F56" s="94"/>
      <c r="G56" s="95"/>
      <c r="H56" s="22"/>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22"/>
      <c r="AN56" s="22"/>
      <c r="AO56" s="53"/>
    </row>
    <row r="57" spans="2:41" x14ac:dyDescent="0.25">
      <c r="B57" s="114"/>
      <c r="C57" s="113"/>
      <c r="D57" s="111"/>
      <c r="E57" s="94"/>
      <c r="F57" s="94"/>
      <c r="G57" s="95"/>
      <c r="H57" s="22"/>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22"/>
      <c r="AN57" s="22"/>
      <c r="AO57" s="53"/>
    </row>
    <row r="58" spans="2:41" ht="15.75" customHeight="1" x14ac:dyDescent="0.25">
      <c r="B58" s="114"/>
      <c r="C58" s="113"/>
      <c r="D58" s="111"/>
      <c r="E58" s="94"/>
      <c r="F58" s="94"/>
      <c r="G58" s="95"/>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53"/>
    </row>
    <row r="59" spans="2:41" x14ac:dyDescent="0.25">
      <c r="B59" s="114"/>
      <c r="C59" s="113"/>
      <c r="D59" s="111"/>
      <c r="E59" s="94"/>
      <c r="F59" s="94"/>
      <c r="G59" s="95"/>
      <c r="H59" s="22"/>
      <c r="I59" s="22"/>
      <c r="J59" s="22"/>
      <c r="K59" s="104" t="s">
        <v>109</v>
      </c>
      <c r="L59" s="57" t="s">
        <v>110</v>
      </c>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53"/>
    </row>
    <row r="60" spans="2:41" x14ac:dyDescent="0.25">
      <c r="B60" s="114"/>
      <c r="C60" s="113"/>
      <c r="D60" s="111"/>
      <c r="E60" s="94"/>
      <c r="F60" s="94"/>
      <c r="G60" s="95"/>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53"/>
    </row>
    <row r="61" spans="2:41" ht="18.75" x14ac:dyDescent="0.25">
      <c r="B61" s="109" t="s">
        <v>153</v>
      </c>
      <c r="C61" s="432" t="s">
        <v>152</v>
      </c>
      <c r="D61" s="433"/>
      <c r="E61" s="94"/>
      <c r="F61" s="94"/>
      <c r="G61" s="95"/>
      <c r="H61" s="22"/>
      <c r="I61" s="22"/>
      <c r="J61" s="22"/>
      <c r="K61" s="103">
        <v>3.1</v>
      </c>
      <c r="L61" s="54" t="s">
        <v>112</v>
      </c>
      <c r="M61" s="22"/>
      <c r="N61" s="22"/>
      <c r="O61" s="22"/>
      <c r="P61" s="406"/>
      <c r="Q61" s="406"/>
      <c r="R61" s="406"/>
      <c r="S61" s="406"/>
      <c r="T61" s="406"/>
      <c r="U61" s="22" t="s">
        <v>113</v>
      </c>
      <c r="V61" s="22"/>
      <c r="W61" s="22"/>
      <c r="X61" s="22"/>
      <c r="Y61" s="22"/>
      <c r="Z61" s="22"/>
      <c r="AA61" s="22"/>
      <c r="AB61" s="22"/>
      <c r="AC61" s="22"/>
      <c r="AD61" s="22"/>
      <c r="AE61" s="22"/>
      <c r="AF61" s="22"/>
      <c r="AG61" s="22"/>
      <c r="AH61" s="22"/>
      <c r="AI61" s="22"/>
      <c r="AJ61" s="22"/>
      <c r="AK61" s="22"/>
      <c r="AL61" s="22"/>
      <c r="AM61" s="22"/>
      <c r="AN61" s="22"/>
      <c r="AO61" s="53"/>
    </row>
    <row r="62" spans="2:41" ht="14.25" customHeight="1" x14ac:dyDescent="0.25">
      <c r="B62" s="114"/>
      <c r="C62" s="432"/>
      <c r="D62" s="433"/>
      <c r="E62" s="94"/>
      <c r="F62" s="94"/>
      <c r="G62" s="95"/>
      <c r="H62" s="22"/>
      <c r="I62" s="22"/>
      <c r="J62" s="22"/>
      <c r="K62" s="102"/>
      <c r="L62" s="54" t="s">
        <v>114</v>
      </c>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22"/>
      <c r="AN62" s="22"/>
      <c r="AO62" s="53"/>
    </row>
    <row r="63" spans="2:41" ht="14.25" customHeight="1" x14ac:dyDescent="0.25">
      <c r="B63" s="114"/>
      <c r="C63" s="115" t="s">
        <v>166</v>
      </c>
      <c r="D63" s="111"/>
      <c r="E63" s="94"/>
      <c r="F63" s="94"/>
      <c r="G63" s="95"/>
      <c r="H63" s="22"/>
      <c r="I63" s="22"/>
      <c r="J63" s="22"/>
      <c r="K63" s="102"/>
      <c r="L63" s="54" t="s">
        <v>115</v>
      </c>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22"/>
      <c r="AN63" s="22"/>
      <c r="AO63" s="53"/>
    </row>
    <row r="64" spans="2:41" ht="18.75" x14ac:dyDescent="0.25">
      <c r="B64" s="114"/>
      <c r="C64" s="115" t="s">
        <v>167</v>
      </c>
      <c r="D64" s="111"/>
      <c r="E64" s="94"/>
      <c r="F64" s="94"/>
      <c r="G64" s="95"/>
      <c r="H64" s="22"/>
      <c r="I64" s="22"/>
      <c r="J64" s="22"/>
      <c r="K64" s="103">
        <v>3.2</v>
      </c>
      <c r="L64" s="54" t="s">
        <v>112</v>
      </c>
      <c r="M64" s="22"/>
      <c r="N64" s="22"/>
      <c r="O64" s="22"/>
      <c r="P64" s="406"/>
      <c r="Q64" s="406"/>
      <c r="R64" s="406"/>
      <c r="S64" s="406"/>
      <c r="T64" s="406"/>
      <c r="U64" s="22" t="s">
        <v>116</v>
      </c>
      <c r="V64" s="22"/>
      <c r="W64" s="22"/>
      <c r="X64" s="22"/>
      <c r="Y64" s="22"/>
      <c r="Z64" s="22"/>
      <c r="AA64" s="22"/>
      <c r="AB64" s="22"/>
      <c r="AC64" s="22"/>
      <c r="AD64" s="22"/>
      <c r="AE64" s="22"/>
      <c r="AF64" s="22"/>
      <c r="AG64" s="22"/>
      <c r="AH64" s="22"/>
      <c r="AI64" s="22"/>
      <c r="AJ64" s="22"/>
      <c r="AK64" s="22"/>
      <c r="AL64" s="22"/>
      <c r="AM64" s="22"/>
      <c r="AN64" s="22"/>
      <c r="AO64" s="53"/>
    </row>
    <row r="65" spans="2:41" ht="14.25" customHeight="1" x14ac:dyDescent="0.25">
      <c r="B65" s="114"/>
      <c r="C65" s="16"/>
      <c r="D65" s="111"/>
      <c r="E65" s="94"/>
      <c r="F65" s="94"/>
      <c r="G65" s="95"/>
      <c r="H65" s="22"/>
      <c r="I65" s="22"/>
      <c r="J65" s="22"/>
      <c r="K65" s="102"/>
      <c r="L65" s="54" t="s">
        <v>117</v>
      </c>
      <c r="M65" s="54"/>
      <c r="N65" s="54"/>
      <c r="O65" s="54"/>
      <c r="P65" s="54"/>
      <c r="Q65" s="54"/>
      <c r="R65" s="54"/>
      <c r="S65" s="54"/>
      <c r="T65" s="54"/>
      <c r="U65" s="54"/>
      <c r="V65" s="54"/>
      <c r="W65" s="54"/>
      <c r="X65" s="54"/>
      <c r="Y65" s="54"/>
      <c r="Z65" s="54"/>
      <c r="AA65" s="54"/>
      <c r="AB65" s="54"/>
      <c r="AC65" s="54"/>
      <c r="AD65" s="54"/>
      <c r="AE65" s="22"/>
      <c r="AF65" s="22"/>
      <c r="AG65" s="22"/>
      <c r="AH65" s="22"/>
      <c r="AI65" s="22"/>
      <c r="AJ65" s="22"/>
      <c r="AK65" s="22"/>
      <c r="AL65" s="22"/>
      <c r="AM65" s="22"/>
      <c r="AN65" s="22"/>
      <c r="AO65" s="53"/>
    </row>
    <row r="66" spans="2:41" ht="14.25" customHeight="1" x14ac:dyDescent="0.25">
      <c r="B66" s="114"/>
      <c r="C66" s="16"/>
      <c r="D66" s="111"/>
      <c r="E66" s="94"/>
      <c r="F66" s="94"/>
      <c r="G66" s="95"/>
      <c r="H66" s="22"/>
      <c r="I66" s="22"/>
      <c r="J66" s="22"/>
      <c r="K66" s="102"/>
      <c r="L66" s="54" t="s">
        <v>118</v>
      </c>
      <c r="M66" s="54"/>
      <c r="N66" s="54"/>
      <c r="O66" s="54"/>
      <c r="P66" s="54"/>
      <c r="Q66" s="54"/>
      <c r="R66" s="54"/>
      <c r="S66" s="54"/>
      <c r="T66" s="54"/>
      <c r="U66" s="54"/>
      <c r="V66" s="54"/>
      <c r="W66" s="54"/>
      <c r="X66" s="54"/>
      <c r="Y66" s="54"/>
      <c r="Z66" s="54"/>
      <c r="AA66" s="54"/>
      <c r="AB66" s="54"/>
      <c r="AC66" s="54"/>
      <c r="AD66" s="54"/>
      <c r="AE66" s="22"/>
      <c r="AF66" s="22"/>
      <c r="AG66" s="22"/>
      <c r="AH66" s="22"/>
      <c r="AI66" s="22"/>
      <c r="AJ66" s="22"/>
      <c r="AK66" s="22"/>
      <c r="AL66" s="22"/>
      <c r="AM66" s="22"/>
      <c r="AN66" s="22"/>
      <c r="AO66" s="53"/>
    </row>
    <row r="67" spans="2:41" ht="18.75" x14ac:dyDescent="0.25">
      <c r="B67" s="106"/>
      <c r="C67" s="107"/>
      <c r="D67" s="111"/>
      <c r="E67" s="94"/>
      <c r="F67" s="94"/>
      <c r="G67" s="95"/>
      <c r="H67" s="22"/>
      <c r="I67" s="22"/>
      <c r="J67" s="22"/>
      <c r="K67" s="103">
        <v>3.3</v>
      </c>
      <c r="L67" s="54" t="s">
        <v>112</v>
      </c>
      <c r="M67" s="22"/>
      <c r="N67" s="22"/>
      <c r="O67" s="22"/>
      <c r="P67" s="406"/>
      <c r="Q67" s="406"/>
      <c r="R67" s="406"/>
      <c r="S67" s="406"/>
      <c r="T67" s="406"/>
      <c r="U67" s="22" t="s">
        <v>119</v>
      </c>
      <c r="V67" s="22"/>
      <c r="W67" s="22"/>
      <c r="X67" s="22"/>
      <c r="Y67" s="22"/>
      <c r="Z67" s="22"/>
      <c r="AA67" s="22"/>
      <c r="AB67" s="22"/>
      <c r="AC67" s="22"/>
      <c r="AD67" s="22"/>
      <c r="AE67" s="22"/>
      <c r="AF67" s="22"/>
      <c r="AG67" s="22"/>
      <c r="AH67" s="22"/>
      <c r="AI67" s="22"/>
      <c r="AJ67" s="22"/>
      <c r="AK67" s="22"/>
      <c r="AL67" s="22"/>
      <c r="AM67" s="22"/>
      <c r="AN67" s="22"/>
      <c r="AO67" s="53"/>
    </row>
    <row r="68" spans="2:41" ht="14.25" customHeight="1" x14ac:dyDescent="0.25">
      <c r="B68" s="114"/>
      <c r="C68" s="441" t="s">
        <v>178</v>
      </c>
      <c r="D68" s="442"/>
      <c r="E68" s="94"/>
      <c r="F68" s="94"/>
      <c r="G68" s="95"/>
      <c r="H68" s="22"/>
      <c r="I68" s="22"/>
      <c r="J68" s="22"/>
      <c r="K68" s="102"/>
      <c r="L68" s="54" t="s">
        <v>120</v>
      </c>
      <c r="M68" s="54"/>
      <c r="N68" s="54"/>
      <c r="O68" s="54"/>
      <c r="P68" s="54"/>
      <c r="Q68" s="54"/>
      <c r="R68" s="54"/>
      <c r="S68" s="54"/>
      <c r="T68" s="54"/>
      <c r="U68" s="54"/>
      <c r="V68" s="54"/>
      <c r="W68" s="22"/>
      <c r="X68" s="22"/>
      <c r="Y68" s="22"/>
      <c r="Z68" s="22"/>
      <c r="AA68" s="22"/>
      <c r="AB68" s="22"/>
      <c r="AC68" s="22"/>
      <c r="AD68" s="22"/>
      <c r="AE68" s="22"/>
      <c r="AF68" s="22"/>
      <c r="AG68" s="22"/>
      <c r="AH68" s="22"/>
      <c r="AI68" s="22"/>
      <c r="AJ68" s="22"/>
      <c r="AK68" s="22"/>
      <c r="AL68" s="22"/>
      <c r="AM68" s="22"/>
      <c r="AN68" s="22"/>
      <c r="AO68" s="53"/>
    </row>
    <row r="69" spans="2:41" ht="14.25" customHeight="1" x14ac:dyDescent="0.25">
      <c r="B69" s="114"/>
      <c r="C69" s="441"/>
      <c r="D69" s="442"/>
      <c r="E69" s="94"/>
      <c r="F69" s="94"/>
      <c r="G69" s="95"/>
      <c r="H69" s="22"/>
      <c r="I69" s="22"/>
      <c r="J69" s="22"/>
      <c r="K69" s="102"/>
      <c r="L69" s="54" t="s">
        <v>121</v>
      </c>
      <c r="M69" s="54"/>
      <c r="N69" s="54"/>
      <c r="O69" s="54"/>
      <c r="P69" s="54"/>
      <c r="Q69" s="54"/>
      <c r="R69" s="54"/>
      <c r="S69" s="54"/>
      <c r="T69" s="54"/>
      <c r="U69" s="54"/>
      <c r="V69" s="54"/>
      <c r="W69" s="22"/>
      <c r="X69" s="22"/>
      <c r="Y69" s="22"/>
      <c r="Z69" s="22"/>
      <c r="AA69" s="22"/>
      <c r="AB69" s="22"/>
      <c r="AC69" s="22"/>
      <c r="AD69" s="22"/>
      <c r="AE69" s="22"/>
      <c r="AF69" s="22"/>
      <c r="AG69" s="22"/>
      <c r="AH69" s="22"/>
      <c r="AI69" s="22"/>
      <c r="AJ69" s="22"/>
      <c r="AK69" s="22"/>
      <c r="AL69" s="22"/>
      <c r="AM69" s="22"/>
      <c r="AN69" s="22"/>
      <c r="AO69" s="53"/>
    </row>
    <row r="70" spans="2:41" ht="14.25" customHeight="1" x14ac:dyDescent="0.25">
      <c r="B70" s="114"/>
      <c r="C70" s="441"/>
      <c r="D70" s="442"/>
      <c r="E70" s="94"/>
      <c r="F70" s="94"/>
      <c r="G70" s="95"/>
      <c r="H70" s="22"/>
      <c r="I70" s="22"/>
      <c r="J70" s="22"/>
      <c r="K70" s="124" t="s">
        <v>111</v>
      </c>
      <c r="L70" s="54" t="s">
        <v>122</v>
      </c>
      <c r="M70" s="54"/>
      <c r="N70" s="54"/>
      <c r="O70" s="54"/>
      <c r="P70" s="54"/>
      <c r="Q70" s="54"/>
      <c r="R70" s="54"/>
      <c r="S70" s="54"/>
      <c r="T70" s="54"/>
      <c r="U70" s="54"/>
      <c r="V70" s="54"/>
      <c r="W70" s="22"/>
      <c r="X70" s="22"/>
      <c r="Y70" s="22"/>
      <c r="Z70" s="22"/>
      <c r="AA70" s="22"/>
      <c r="AB70" s="22"/>
      <c r="AC70" s="22"/>
      <c r="AD70" s="22"/>
      <c r="AE70" s="22"/>
      <c r="AF70" s="22"/>
      <c r="AG70" s="22"/>
      <c r="AH70" s="22"/>
      <c r="AI70" s="22"/>
      <c r="AJ70" s="22"/>
      <c r="AK70" s="22"/>
      <c r="AL70" s="22"/>
      <c r="AM70" s="22"/>
      <c r="AN70" s="22"/>
      <c r="AO70" s="53"/>
    </row>
    <row r="71" spans="2:41" ht="15.75" customHeight="1" x14ac:dyDescent="0.25">
      <c r="B71" s="114"/>
      <c r="C71" s="441"/>
      <c r="D71" s="442"/>
      <c r="E71" s="94"/>
      <c r="F71" s="94"/>
      <c r="G71" s="95"/>
      <c r="H71" s="22"/>
      <c r="I71" s="22"/>
      <c r="J71" s="22"/>
      <c r="K71" s="101"/>
      <c r="L71" s="54"/>
      <c r="M71" s="54"/>
      <c r="N71" s="54"/>
      <c r="O71" s="54"/>
      <c r="P71" s="54"/>
      <c r="Q71" s="54"/>
      <c r="R71" s="54"/>
      <c r="S71" s="54"/>
      <c r="T71" s="54"/>
      <c r="U71" s="54"/>
      <c r="V71" s="54"/>
      <c r="W71" s="22"/>
      <c r="X71" s="22"/>
      <c r="Y71" s="22"/>
      <c r="Z71" s="22"/>
      <c r="AA71" s="22"/>
      <c r="AB71" s="22"/>
      <c r="AC71" s="22"/>
      <c r="AD71" s="22"/>
      <c r="AE71" s="22"/>
      <c r="AF71" s="22"/>
      <c r="AG71" s="22"/>
      <c r="AH71" s="22"/>
      <c r="AI71" s="22"/>
      <c r="AJ71" s="22"/>
      <c r="AK71" s="22"/>
      <c r="AL71" s="22"/>
      <c r="AM71" s="22"/>
      <c r="AN71" s="22"/>
      <c r="AO71" s="53"/>
    </row>
    <row r="72" spans="2:41" s="1" customFormat="1" ht="15.75" customHeight="1" x14ac:dyDescent="0.25">
      <c r="B72" s="116"/>
      <c r="C72" s="441"/>
      <c r="D72" s="442"/>
      <c r="E72" s="94"/>
      <c r="F72" s="96"/>
      <c r="G72" s="97"/>
      <c r="H72" s="55"/>
      <c r="I72" s="55"/>
      <c r="J72" s="55"/>
      <c r="K72" s="417" t="s">
        <v>168</v>
      </c>
      <c r="L72" s="417"/>
      <c r="M72" s="417"/>
      <c r="N72" s="57" t="s">
        <v>123</v>
      </c>
      <c r="O72" s="57"/>
      <c r="P72" s="57"/>
      <c r="Q72" s="57"/>
      <c r="R72" s="57"/>
      <c r="S72" s="407">
        <v>0</v>
      </c>
      <c r="T72" s="407"/>
      <c r="U72" s="407"/>
      <c r="V72" s="407"/>
      <c r="W72" s="57" t="s">
        <v>124</v>
      </c>
      <c r="X72" s="57"/>
      <c r="Y72" s="57"/>
      <c r="Z72" s="57"/>
      <c r="AA72" s="57"/>
      <c r="AB72" s="57"/>
      <c r="AC72" s="57"/>
      <c r="AD72" s="57"/>
      <c r="AE72" s="57"/>
      <c r="AF72" s="57"/>
      <c r="AG72" s="57"/>
      <c r="AH72" s="57"/>
      <c r="AI72" s="57"/>
      <c r="AJ72" s="57"/>
      <c r="AK72" s="57"/>
      <c r="AL72" s="55"/>
      <c r="AM72" s="55"/>
      <c r="AN72" s="55"/>
      <c r="AO72" s="84"/>
    </row>
    <row r="73" spans="2:41" s="1" customFormat="1" ht="7.5" customHeight="1" x14ac:dyDescent="0.25">
      <c r="B73" s="116"/>
      <c r="C73" s="441"/>
      <c r="D73" s="442"/>
      <c r="E73" s="96"/>
      <c r="F73" s="96"/>
      <c r="G73" s="97"/>
      <c r="H73" s="55"/>
      <c r="I73" s="55"/>
      <c r="J73" s="55"/>
      <c r="K73" s="55"/>
      <c r="L73" s="55"/>
      <c r="M73" s="83"/>
      <c r="N73" s="57"/>
      <c r="O73" s="57"/>
      <c r="P73" s="57"/>
      <c r="Q73" s="57"/>
      <c r="R73" s="57"/>
      <c r="S73" s="77"/>
      <c r="T73" s="77"/>
      <c r="U73" s="77"/>
      <c r="V73" s="77"/>
      <c r="W73" s="57"/>
      <c r="X73" s="57"/>
      <c r="Y73" s="57"/>
      <c r="Z73" s="57"/>
      <c r="AA73" s="57"/>
      <c r="AB73" s="57"/>
      <c r="AC73" s="57"/>
      <c r="AD73" s="57"/>
      <c r="AE73" s="57"/>
      <c r="AF73" s="57"/>
      <c r="AG73" s="57"/>
      <c r="AH73" s="57"/>
      <c r="AI73" s="57"/>
      <c r="AJ73" s="57"/>
      <c r="AK73" s="57"/>
      <c r="AL73" s="55"/>
      <c r="AM73" s="55"/>
      <c r="AN73" s="55"/>
      <c r="AO73" s="84"/>
    </row>
    <row r="74" spans="2:41" s="1" customFormat="1" ht="15.75" customHeight="1" x14ac:dyDescent="0.25">
      <c r="B74" s="116"/>
      <c r="C74" s="441"/>
      <c r="D74" s="442"/>
      <c r="E74" s="94"/>
      <c r="F74" s="96"/>
      <c r="G74" s="97"/>
      <c r="H74" s="55"/>
      <c r="I74" s="55"/>
      <c r="J74" s="55"/>
      <c r="K74" s="417" t="s">
        <v>169</v>
      </c>
      <c r="L74" s="417"/>
      <c r="M74" s="417"/>
      <c r="N74" s="57" t="s">
        <v>125</v>
      </c>
      <c r="O74" s="57"/>
      <c r="P74" s="57"/>
      <c r="Q74" s="57"/>
      <c r="R74" s="57"/>
      <c r="S74" s="57"/>
      <c r="T74" s="407">
        <v>0</v>
      </c>
      <c r="U74" s="407"/>
      <c r="V74" s="407"/>
      <c r="W74" s="407"/>
      <c r="X74" s="57" t="s">
        <v>124</v>
      </c>
      <c r="Y74" s="57"/>
      <c r="Z74" s="57"/>
      <c r="AA74" s="57"/>
      <c r="AB74" s="57"/>
      <c r="AC74" s="57"/>
      <c r="AD74" s="57"/>
      <c r="AE74" s="57"/>
      <c r="AF74" s="57"/>
      <c r="AG74" s="57"/>
      <c r="AH74" s="57"/>
      <c r="AI74" s="57"/>
      <c r="AJ74" s="57"/>
      <c r="AK74" s="57"/>
      <c r="AL74" s="55"/>
      <c r="AM74" s="55"/>
      <c r="AN74" s="55"/>
      <c r="AO74" s="84"/>
    </row>
    <row r="75" spans="2:41" s="1" customFormat="1" ht="8.25" customHeight="1" x14ac:dyDescent="0.25">
      <c r="B75" s="116"/>
      <c r="C75" s="441"/>
      <c r="D75" s="442"/>
      <c r="E75" s="96"/>
      <c r="F75" s="96"/>
      <c r="G75" s="97"/>
      <c r="H75" s="55"/>
      <c r="I75" s="55"/>
      <c r="J75" s="55"/>
      <c r="K75" s="55"/>
      <c r="L75" s="57"/>
      <c r="M75" s="83"/>
      <c r="N75" s="57"/>
      <c r="O75" s="57"/>
      <c r="P75" s="57"/>
      <c r="Q75" s="57"/>
      <c r="R75" s="57"/>
      <c r="S75" s="57"/>
      <c r="T75" s="77"/>
      <c r="U75" s="77"/>
      <c r="V75" s="77"/>
      <c r="W75" s="77"/>
      <c r="X75" s="57"/>
      <c r="Y75" s="57"/>
      <c r="Z75" s="57"/>
      <c r="AA75" s="57"/>
      <c r="AB75" s="57"/>
      <c r="AC75" s="57"/>
      <c r="AD75" s="57"/>
      <c r="AE75" s="57"/>
      <c r="AF75" s="57"/>
      <c r="AG75" s="57"/>
      <c r="AH75" s="57"/>
      <c r="AI75" s="57"/>
      <c r="AJ75" s="57"/>
      <c r="AK75" s="57"/>
      <c r="AL75" s="55"/>
      <c r="AM75" s="55"/>
      <c r="AN75" s="55"/>
      <c r="AO75" s="84"/>
    </row>
    <row r="76" spans="2:41" s="1" customFormat="1" ht="15.75" customHeight="1" x14ac:dyDescent="0.25">
      <c r="B76" s="116"/>
      <c r="C76" s="441"/>
      <c r="D76" s="442"/>
      <c r="E76" s="94"/>
      <c r="F76" s="96"/>
      <c r="G76" s="97"/>
      <c r="H76" s="55"/>
      <c r="I76" s="55"/>
      <c r="J76" s="55"/>
      <c r="K76" s="417" t="s">
        <v>170</v>
      </c>
      <c r="L76" s="417"/>
      <c r="M76" s="417"/>
      <c r="N76" s="57" t="s">
        <v>126</v>
      </c>
      <c r="O76" s="57"/>
      <c r="P76" s="57"/>
      <c r="Q76" s="57"/>
      <c r="R76" s="57"/>
      <c r="S76" s="57"/>
      <c r="T76" s="57"/>
      <c r="U76" s="407">
        <v>0</v>
      </c>
      <c r="V76" s="407"/>
      <c r="W76" s="407"/>
      <c r="X76" s="407"/>
      <c r="Y76" s="407"/>
      <c r="Z76" s="57" t="s">
        <v>124</v>
      </c>
      <c r="AA76" s="57"/>
      <c r="AB76" s="57"/>
      <c r="AC76" s="57"/>
      <c r="AD76" s="57"/>
      <c r="AE76" s="57"/>
      <c r="AF76" s="57"/>
      <c r="AG76" s="57"/>
      <c r="AH76" s="57"/>
      <c r="AI76" s="57"/>
      <c r="AJ76" s="57"/>
      <c r="AK76" s="57"/>
      <c r="AL76" s="55"/>
      <c r="AM76" s="55"/>
      <c r="AN76" s="55"/>
      <c r="AO76" s="84"/>
    </row>
    <row r="77" spans="2:41" s="1" customFormat="1" ht="9.75" customHeight="1" x14ac:dyDescent="0.25">
      <c r="B77" s="116"/>
      <c r="C77" s="441"/>
      <c r="D77" s="442"/>
      <c r="E77" s="96"/>
      <c r="F77" s="96"/>
      <c r="G77" s="97"/>
      <c r="H77" s="55"/>
      <c r="I77" s="55"/>
      <c r="J77" s="55"/>
      <c r="K77" s="55"/>
      <c r="L77" s="57"/>
      <c r="M77" s="83"/>
      <c r="N77" s="57"/>
      <c r="O77" s="57"/>
      <c r="P77" s="57"/>
      <c r="Q77" s="57"/>
      <c r="R77" s="57"/>
      <c r="S77" s="57"/>
      <c r="T77" s="57"/>
      <c r="U77" s="77"/>
      <c r="V77" s="77"/>
      <c r="W77" s="77"/>
      <c r="X77" s="77"/>
      <c r="Y77" s="77"/>
      <c r="Z77" s="57"/>
      <c r="AA77" s="57"/>
      <c r="AB77" s="57"/>
      <c r="AC77" s="57"/>
      <c r="AD77" s="57"/>
      <c r="AE77" s="57"/>
      <c r="AF77" s="57"/>
      <c r="AG77" s="57"/>
      <c r="AH77" s="57"/>
      <c r="AI77" s="57"/>
      <c r="AJ77" s="57"/>
      <c r="AK77" s="57"/>
      <c r="AL77" s="55"/>
      <c r="AM77" s="55"/>
      <c r="AN77" s="55"/>
      <c r="AO77" s="84"/>
    </row>
    <row r="78" spans="2:41" s="1" customFormat="1" ht="15.75" customHeight="1" x14ac:dyDescent="0.25">
      <c r="B78" s="116"/>
      <c r="C78" s="441"/>
      <c r="D78" s="442"/>
      <c r="E78" s="94"/>
      <c r="F78" s="96"/>
      <c r="G78" s="97"/>
      <c r="H78" s="55"/>
      <c r="I78" s="55"/>
      <c r="J78" s="55"/>
      <c r="K78" s="417" t="s">
        <v>171</v>
      </c>
      <c r="L78" s="417"/>
      <c r="M78" s="417"/>
      <c r="N78" s="57" t="s">
        <v>127</v>
      </c>
      <c r="O78" s="57"/>
      <c r="P78" s="57"/>
      <c r="Q78" s="57"/>
      <c r="R78" s="57"/>
      <c r="S78" s="57"/>
      <c r="T78" s="57"/>
      <c r="U78" s="57"/>
      <c r="V78" s="57"/>
      <c r="W78" s="57"/>
      <c r="X78" s="407">
        <v>0</v>
      </c>
      <c r="Y78" s="407"/>
      <c r="Z78" s="407"/>
      <c r="AA78" s="407"/>
      <c r="AB78" s="407"/>
      <c r="AC78" s="57" t="s">
        <v>124</v>
      </c>
      <c r="AD78" s="57"/>
      <c r="AE78" s="57"/>
      <c r="AF78" s="57"/>
      <c r="AG78" s="57"/>
      <c r="AH78" s="57"/>
      <c r="AI78" s="57"/>
      <c r="AJ78" s="57"/>
      <c r="AK78" s="57"/>
      <c r="AL78" s="55"/>
      <c r="AM78" s="55"/>
      <c r="AN78" s="55"/>
      <c r="AO78" s="84"/>
    </row>
    <row r="79" spans="2:41" s="1" customFormat="1" ht="8.25" customHeight="1" x14ac:dyDescent="0.25">
      <c r="B79" s="116"/>
      <c r="C79" s="441"/>
      <c r="D79" s="442"/>
      <c r="E79" s="96"/>
      <c r="F79" s="96"/>
      <c r="G79" s="97"/>
      <c r="H79" s="55"/>
      <c r="I79" s="55"/>
      <c r="J79" s="55"/>
      <c r="K79" s="55"/>
      <c r="L79" s="57"/>
      <c r="M79" s="83"/>
      <c r="N79" s="57"/>
      <c r="O79" s="57"/>
      <c r="P79" s="57"/>
      <c r="Q79" s="57"/>
      <c r="R79" s="57"/>
      <c r="S79" s="57"/>
      <c r="T79" s="57"/>
      <c r="U79" s="57"/>
      <c r="V79" s="57"/>
      <c r="W79" s="57"/>
      <c r="X79" s="77"/>
      <c r="Y79" s="77"/>
      <c r="Z79" s="77"/>
      <c r="AA79" s="77"/>
      <c r="AB79" s="77"/>
      <c r="AC79" s="57"/>
      <c r="AD79" s="57"/>
      <c r="AE79" s="57"/>
      <c r="AF79" s="57"/>
      <c r="AG79" s="57"/>
      <c r="AH79" s="57"/>
      <c r="AI79" s="57"/>
      <c r="AJ79" s="57"/>
      <c r="AK79" s="57"/>
      <c r="AL79" s="55"/>
      <c r="AM79" s="55"/>
      <c r="AN79" s="55"/>
      <c r="AO79" s="84"/>
    </row>
    <row r="80" spans="2:41" s="1" customFormat="1" ht="15.75" customHeight="1" x14ac:dyDescent="0.4">
      <c r="B80" s="116"/>
      <c r="C80" s="441"/>
      <c r="D80" s="442"/>
      <c r="E80" s="94"/>
      <c r="F80" s="96"/>
      <c r="G80" s="97"/>
      <c r="H80" s="55"/>
      <c r="I80" s="55"/>
      <c r="J80" s="55"/>
      <c r="K80" s="417" t="s">
        <v>172</v>
      </c>
      <c r="L80" s="417"/>
      <c r="M80" s="417"/>
      <c r="N80" s="57" t="s">
        <v>128</v>
      </c>
      <c r="O80" s="57"/>
      <c r="P80" s="57"/>
      <c r="Q80" s="57"/>
      <c r="R80" s="57"/>
      <c r="S80" s="57"/>
      <c r="T80" s="57"/>
      <c r="U80" s="57"/>
      <c r="V80" s="404">
        <v>0</v>
      </c>
      <c r="W80" s="404"/>
      <c r="X80" s="404"/>
      <c r="Y80" s="404"/>
      <c r="Z80" s="404"/>
      <c r="AA80" s="404"/>
      <c r="AB80" s="57" t="s">
        <v>124</v>
      </c>
      <c r="AC80" s="57"/>
      <c r="AD80" s="57"/>
      <c r="AE80" s="57"/>
      <c r="AF80" s="57"/>
      <c r="AG80" s="57"/>
      <c r="AH80" s="57"/>
      <c r="AI80" s="57"/>
      <c r="AJ80" s="57"/>
      <c r="AK80" s="57"/>
      <c r="AL80" s="55"/>
      <c r="AM80" s="55"/>
      <c r="AN80" s="55"/>
      <c r="AO80" s="84"/>
    </row>
    <row r="81" spans="2:47" s="1" customFormat="1" ht="7.5" customHeight="1" x14ac:dyDescent="0.4">
      <c r="B81" s="116"/>
      <c r="C81" s="441"/>
      <c r="D81" s="442"/>
      <c r="E81" s="96"/>
      <c r="F81" s="96"/>
      <c r="G81" s="97"/>
      <c r="H81" s="55"/>
      <c r="I81" s="55"/>
      <c r="J81" s="55"/>
      <c r="K81" s="55"/>
      <c r="L81" s="57"/>
      <c r="M81" s="83"/>
      <c r="N81" s="57"/>
      <c r="O81" s="57"/>
      <c r="P81" s="57"/>
      <c r="Q81" s="57"/>
      <c r="R81" s="57"/>
      <c r="S81" s="57"/>
      <c r="T81" s="57"/>
      <c r="U81" s="57"/>
      <c r="V81" s="85"/>
      <c r="W81" s="85"/>
      <c r="X81" s="85"/>
      <c r="Y81" s="85"/>
      <c r="Z81" s="85"/>
      <c r="AA81" s="85"/>
      <c r="AB81" s="57"/>
      <c r="AC81" s="57"/>
      <c r="AD81" s="57"/>
      <c r="AE81" s="57"/>
      <c r="AF81" s="57"/>
      <c r="AG81" s="57"/>
      <c r="AH81" s="57"/>
      <c r="AI81" s="57"/>
      <c r="AJ81" s="57"/>
      <c r="AK81" s="57"/>
      <c r="AL81" s="55"/>
      <c r="AM81" s="55"/>
      <c r="AN81" s="55"/>
      <c r="AO81" s="84"/>
    </row>
    <row r="82" spans="2:47" ht="5.25" customHeight="1" x14ac:dyDescent="0.25">
      <c r="B82" s="106"/>
      <c r="C82" s="113"/>
      <c r="D82" s="111"/>
      <c r="E82" s="94"/>
      <c r="F82" s="94"/>
      <c r="G82" s="95"/>
      <c r="H82" s="22"/>
      <c r="I82" s="22"/>
      <c r="J82" s="22"/>
      <c r="K82" s="22"/>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22"/>
      <c r="AM82" s="22"/>
      <c r="AN82" s="22"/>
      <c r="AO82" s="53"/>
    </row>
    <row r="83" spans="2:47" s="1" customFormat="1" ht="16.5" customHeight="1" x14ac:dyDescent="0.25">
      <c r="B83" s="440" t="s">
        <v>154</v>
      </c>
      <c r="C83" s="430" t="s">
        <v>157</v>
      </c>
      <c r="D83" s="431"/>
      <c r="E83" s="96"/>
      <c r="F83" s="96"/>
      <c r="G83" s="97"/>
      <c r="H83" s="55"/>
      <c r="I83" s="55"/>
      <c r="J83" s="55"/>
      <c r="K83" s="105">
        <v>3.4</v>
      </c>
      <c r="L83" s="427" t="s">
        <v>174</v>
      </c>
      <c r="M83" s="427"/>
      <c r="N83" s="427"/>
      <c r="O83" s="427"/>
      <c r="P83" s="427"/>
      <c r="Q83" s="427"/>
      <c r="R83" s="427"/>
      <c r="S83" s="427"/>
      <c r="T83" s="427"/>
      <c r="U83" s="427"/>
      <c r="V83" s="427"/>
      <c r="W83" s="427"/>
      <c r="X83" s="427"/>
      <c r="Y83" s="427"/>
      <c r="Z83" s="427"/>
      <c r="AA83" s="427"/>
      <c r="AB83" s="427"/>
      <c r="AC83" s="427"/>
      <c r="AD83" s="427"/>
      <c r="AE83" s="427"/>
      <c r="AF83" s="427"/>
      <c r="AG83" s="427"/>
      <c r="AH83" s="427"/>
      <c r="AI83" s="427"/>
      <c r="AJ83" s="427"/>
      <c r="AK83" s="57"/>
      <c r="AL83" s="55"/>
      <c r="AM83" s="55"/>
      <c r="AN83" s="55"/>
      <c r="AO83" s="84"/>
    </row>
    <row r="84" spans="2:47" s="1" customFormat="1" ht="16.5" customHeight="1" x14ac:dyDescent="0.25">
      <c r="B84" s="440"/>
      <c r="C84" s="430"/>
      <c r="D84" s="431"/>
      <c r="E84" s="94"/>
      <c r="F84" s="96"/>
      <c r="G84" s="97"/>
      <c r="H84" s="55"/>
      <c r="I84" s="55"/>
      <c r="J84" s="55"/>
      <c r="K84" s="55"/>
      <c r="L84" s="57" t="s">
        <v>175</v>
      </c>
      <c r="M84" s="57"/>
      <c r="N84" s="57"/>
      <c r="O84" s="57"/>
      <c r="P84" s="57"/>
      <c r="Q84" s="57"/>
      <c r="R84" s="57"/>
      <c r="S84" s="57"/>
      <c r="T84" s="57"/>
      <c r="U84" s="57"/>
      <c r="V84" s="57"/>
      <c r="W84" s="405">
        <v>59</v>
      </c>
      <c r="X84" s="405"/>
      <c r="Y84" s="405"/>
      <c r="Z84" s="405"/>
      <c r="AA84" s="405"/>
      <c r="AB84" s="57" t="s">
        <v>129</v>
      </c>
      <c r="AC84" s="57"/>
      <c r="AD84" s="57"/>
      <c r="AE84" s="57"/>
      <c r="AF84" s="57"/>
      <c r="AG84" s="57"/>
      <c r="AH84" s="57"/>
      <c r="AI84" s="57"/>
      <c r="AJ84" s="57"/>
      <c r="AK84" s="57"/>
      <c r="AL84" s="55"/>
      <c r="AM84" s="55"/>
      <c r="AN84" s="55"/>
      <c r="AO84" s="84"/>
    </row>
    <row r="85" spans="2:47" s="1" customFormat="1" ht="16.5" customHeight="1" x14ac:dyDescent="0.25">
      <c r="B85" s="117"/>
      <c r="C85" s="430"/>
      <c r="D85" s="431"/>
      <c r="E85" s="96"/>
      <c r="F85" s="96"/>
      <c r="G85" s="97"/>
      <c r="H85" s="55"/>
      <c r="I85" s="55"/>
      <c r="J85" s="55"/>
      <c r="K85" s="55"/>
      <c r="L85" s="57" t="s">
        <v>187</v>
      </c>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5"/>
      <c r="AM85" s="55"/>
      <c r="AN85" s="55"/>
      <c r="AO85" s="84"/>
    </row>
    <row r="86" spans="2:47" ht="12" customHeight="1" x14ac:dyDescent="0.25">
      <c r="B86" s="106"/>
      <c r="C86" s="107"/>
      <c r="D86" s="111"/>
      <c r="E86" s="94"/>
      <c r="F86" s="94"/>
      <c r="G86" s="95"/>
      <c r="H86" s="22"/>
      <c r="I86" s="22"/>
      <c r="J86" s="22"/>
      <c r="K86" s="22"/>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22"/>
      <c r="AM86" s="22"/>
      <c r="AN86" s="22"/>
      <c r="AO86" s="53"/>
    </row>
    <row r="87" spans="2:47" x14ac:dyDescent="0.25">
      <c r="B87" s="114"/>
      <c r="C87" s="113"/>
      <c r="D87" s="111"/>
      <c r="E87" s="94"/>
      <c r="F87" s="94"/>
      <c r="G87" s="95"/>
      <c r="H87" s="22"/>
      <c r="I87" s="22"/>
      <c r="J87" s="22"/>
      <c r="K87" s="105">
        <v>3.5</v>
      </c>
      <c r="L87" s="54" t="s">
        <v>173</v>
      </c>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22"/>
      <c r="AO87" s="53"/>
    </row>
    <row r="88" spans="2:47" x14ac:dyDescent="0.25">
      <c r="B88" s="114"/>
      <c r="C88" s="113"/>
      <c r="D88" s="111"/>
      <c r="E88" s="94"/>
      <c r="F88" s="94"/>
      <c r="G88" s="95"/>
      <c r="H88" s="22"/>
      <c r="I88" s="22"/>
      <c r="J88" s="22"/>
      <c r="K88" s="22"/>
      <c r="L88" s="86" t="s">
        <v>177</v>
      </c>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22"/>
      <c r="AO88" s="53"/>
    </row>
    <row r="89" spans="2:47" ht="6.75" customHeight="1" x14ac:dyDescent="0.25">
      <c r="B89" s="114"/>
      <c r="C89" s="113"/>
      <c r="D89" s="111"/>
      <c r="E89" s="94"/>
      <c r="F89" s="94"/>
      <c r="G89" s="95"/>
      <c r="H89" s="22"/>
      <c r="I89" s="22"/>
      <c r="J89" s="22"/>
      <c r="K89" s="22"/>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22"/>
      <c r="AO89" s="53"/>
    </row>
    <row r="90" spans="2:47" s="1" customFormat="1" ht="12.75" customHeight="1" x14ac:dyDescent="0.25">
      <c r="B90" s="109" t="s">
        <v>155</v>
      </c>
      <c r="C90" s="118" t="s">
        <v>188</v>
      </c>
      <c r="D90" s="119"/>
      <c r="E90" s="96"/>
      <c r="F90" s="96"/>
      <c r="G90" s="97"/>
      <c r="H90" s="55"/>
      <c r="I90" s="55"/>
      <c r="J90" s="55"/>
      <c r="K90" s="66" t="s">
        <v>130</v>
      </c>
      <c r="L90" s="71"/>
      <c r="M90" s="71"/>
      <c r="N90" s="71"/>
      <c r="O90" s="71"/>
      <c r="P90" s="71"/>
      <c r="Q90" s="72"/>
      <c r="R90" s="66"/>
      <c r="S90" s="71" t="s">
        <v>131</v>
      </c>
      <c r="T90" s="71"/>
      <c r="U90" s="71"/>
      <c r="V90" s="71"/>
      <c r="W90" s="71"/>
      <c r="X90" s="71"/>
      <c r="Y90" s="71"/>
      <c r="Z90" s="71"/>
      <c r="AA90" s="71"/>
      <c r="AB90" s="71"/>
      <c r="AC90" s="71"/>
      <c r="AD90" s="71"/>
      <c r="AE90" s="71"/>
      <c r="AF90" s="71"/>
      <c r="AG90" s="72"/>
      <c r="AH90" s="409"/>
      <c r="AI90" s="410"/>
      <c r="AJ90" s="410"/>
      <c r="AK90" s="410"/>
      <c r="AL90" s="410"/>
      <c r="AM90" s="411"/>
      <c r="AN90" s="55"/>
      <c r="AO90" s="84"/>
      <c r="AS90" s="87" t="str">
        <f>IF(AH92="X"," ","X")</f>
        <v>X</v>
      </c>
      <c r="AT90" s="87" t="str">
        <f>IF(AH90="X"," ","X")</f>
        <v>X</v>
      </c>
      <c r="AU90" s="87"/>
    </row>
    <row r="91" spans="2:47" s="1" customFormat="1" ht="12.75" customHeight="1" x14ac:dyDescent="0.25">
      <c r="B91" s="116"/>
      <c r="C91" s="118"/>
      <c r="D91" s="119"/>
      <c r="E91" s="96"/>
      <c r="F91" s="96"/>
      <c r="G91" s="97"/>
      <c r="H91" s="55"/>
      <c r="I91" s="55"/>
      <c r="J91" s="55"/>
      <c r="K91" s="62"/>
      <c r="L91" s="79"/>
      <c r="M91" s="79"/>
      <c r="N91" s="79"/>
      <c r="O91" s="79"/>
      <c r="P91" s="79"/>
      <c r="Q91" s="82"/>
      <c r="R91" s="62"/>
      <c r="S91" s="79" t="s">
        <v>132</v>
      </c>
      <c r="T91" s="79"/>
      <c r="U91" s="79"/>
      <c r="V91" s="79"/>
      <c r="W91" s="79"/>
      <c r="X91" s="79"/>
      <c r="Y91" s="79"/>
      <c r="Z91" s="79"/>
      <c r="AA91" s="79"/>
      <c r="AB91" s="79"/>
      <c r="AC91" s="79"/>
      <c r="AD91" s="79"/>
      <c r="AE91" s="79"/>
      <c r="AF91" s="79"/>
      <c r="AG91" s="82"/>
      <c r="AH91" s="412"/>
      <c r="AI91" s="413"/>
      <c r="AJ91" s="413"/>
      <c r="AK91" s="413"/>
      <c r="AL91" s="413"/>
      <c r="AM91" s="414"/>
      <c r="AN91" s="55"/>
      <c r="AO91" s="84"/>
      <c r="AS91" s="88"/>
      <c r="AT91" s="88"/>
      <c r="AU91" s="88"/>
    </row>
    <row r="92" spans="2:47" s="1" customFormat="1" ht="12.75" customHeight="1" x14ac:dyDescent="0.25">
      <c r="B92" s="109"/>
      <c r="C92" s="118"/>
      <c r="D92" s="119"/>
      <c r="E92" s="96"/>
      <c r="F92" s="96"/>
      <c r="G92" s="97"/>
      <c r="H92" s="55"/>
      <c r="I92" s="55"/>
      <c r="J92" s="55"/>
      <c r="K92" s="66" t="s">
        <v>133</v>
      </c>
      <c r="L92" s="71"/>
      <c r="M92" s="71"/>
      <c r="N92" s="71"/>
      <c r="O92" s="71"/>
      <c r="P92" s="71"/>
      <c r="Q92" s="72"/>
      <c r="R92" s="66"/>
      <c r="S92" s="71" t="s">
        <v>190</v>
      </c>
      <c r="T92" s="71"/>
      <c r="U92" s="71"/>
      <c r="V92" s="71"/>
      <c r="W92" s="71"/>
      <c r="X92" s="71"/>
      <c r="Y92" s="71"/>
      <c r="Z92" s="71"/>
      <c r="AA92" s="71"/>
      <c r="AB92" s="71"/>
      <c r="AC92" s="71"/>
      <c r="AD92" s="71"/>
      <c r="AE92" s="71"/>
      <c r="AF92" s="71"/>
      <c r="AG92" s="72"/>
      <c r="AH92" s="409"/>
      <c r="AI92" s="410"/>
      <c r="AJ92" s="410"/>
      <c r="AK92" s="410"/>
      <c r="AL92" s="410"/>
      <c r="AM92" s="411"/>
      <c r="AN92" s="55"/>
      <c r="AO92" s="84"/>
      <c r="AP92"/>
    </row>
    <row r="93" spans="2:47" s="1" customFormat="1" ht="12.75" customHeight="1" x14ac:dyDescent="0.25">
      <c r="B93" s="116"/>
      <c r="C93" s="118"/>
      <c r="D93" s="119"/>
      <c r="E93" s="96"/>
      <c r="F93" s="96"/>
      <c r="G93" s="97"/>
      <c r="H93" s="55"/>
      <c r="I93" s="55"/>
      <c r="J93" s="55"/>
      <c r="K93" s="62" t="s">
        <v>134</v>
      </c>
      <c r="L93" s="79"/>
      <c r="M93" s="79"/>
      <c r="N93" s="79"/>
      <c r="O93" s="79"/>
      <c r="P93" s="79"/>
      <c r="Q93" s="82"/>
      <c r="R93" s="62"/>
      <c r="S93" s="79" t="s">
        <v>135</v>
      </c>
      <c r="T93" s="79"/>
      <c r="U93" s="79"/>
      <c r="V93" s="79"/>
      <c r="W93" s="79"/>
      <c r="X93" s="79"/>
      <c r="Y93" s="79"/>
      <c r="Z93" s="79"/>
      <c r="AA93" s="79"/>
      <c r="AB93" s="79"/>
      <c r="AC93" s="79"/>
      <c r="AD93" s="79"/>
      <c r="AE93" s="79"/>
      <c r="AF93" s="79"/>
      <c r="AG93" s="82"/>
      <c r="AH93" s="412"/>
      <c r="AI93" s="413"/>
      <c r="AJ93" s="413"/>
      <c r="AK93" s="413"/>
      <c r="AL93" s="413"/>
      <c r="AM93" s="414"/>
      <c r="AN93" s="55"/>
      <c r="AO93" s="84"/>
    </row>
    <row r="94" spans="2:47" x14ac:dyDescent="0.25">
      <c r="B94" s="114"/>
      <c r="C94" s="113"/>
      <c r="D94" s="111"/>
      <c r="E94" s="94"/>
      <c r="F94" s="94"/>
      <c r="G94" s="95"/>
      <c r="H94" s="22"/>
      <c r="I94" s="22"/>
      <c r="J94" s="22"/>
      <c r="K94" s="22"/>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22"/>
      <c r="AO94" s="53"/>
    </row>
    <row r="95" spans="2:47" x14ac:dyDescent="0.25">
      <c r="B95" s="114"/>
      <c r="C95" s="113"/>
      <c r="D95" s="111"/>
      <c r="E95" s="94"/>
      <c r="F95" s="94"/>
      <c r="G95" s="95"/>
      <c r="H95" s="22"/>
      <c r="I95" s="22"/>
      <c r="J95" s="22"/>
      <c r="K95" s="104" t="s">
        <v>138</v>
      </c>
      <c r="L95" s="57" t="s">
        <v>186</v>
      </c>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3"/>
    </row>
    <row r="96" spans="2:47" x14ac:dyDescent="0.25">
      <c r="B96" s="114"/>
      <c r="C96" s="113"/>
      <c r="D96" s="111"/>
      <c r="E96" s="94"/>
      <c r="F96" s="94"/>
      <c r="G96" s="95"/>
      <c r="H96" s="22"/>
      <c r="I96" s="22"/>
      <c r="J96" s="22"/>
      <c r="K96" s="54"/>
      <c r="L96" s="54" t="s">
        <v>139</v>
      </c>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3"/>
    </row>
    <row r="97" spans="2:41" x14ac:dyDescent="0.25">
      <c r="B97" s="114"/>
      <c r="C97" s="113"/>
      <c r="D97" s="111"/>
      <c r="E97" s="94"/>
      <c r="F97" s="94"/>
      <c r="G97" s="95"/>
      <c r="H97" s="22"/>
      <c r="I97" s="22"/>
      <c r="J97" s="22"/>
      <c r="K97" s="54"/>
      <c r="L97" s="54" t="s">
        <v>140</v>
      </c>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3"/>
    </row>
    <row r="98" spans="2:41" ht="12" customHeight="1" x14ac:dyDescent="0.25">
      <c r="B98" s="114"/>
      <c r="C98" s="113"/>
      <c r="D98" s="111"/>
      <c r="E98" s="94"/>
      <c r="F98" s="94"/>
      <c r="G98" s="95"/>
      <c r="H98" s="22"/>
      <c r="I98" s="22"/>
      <c r="J98" s="22"/>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3"/>
    </row>
    <row r="99" spans="2:41" x14ac:dyDescent="0.25">
      <c r="B99" s="114"/>
      <c r="C99" s="113"/>
      <c r="D99" s="111"/>
      <c r="E99" s="94"/>
      <c r="F99" s="94"/>
      <c r="G99" s="95"/>
      <c r="H99" s="22"/>
      <c r="I99" s="22"/>
      <c r="J99" s="22"/>
      <c r="K99" s="104" t="s">
        <v>141</v>
      </c>
      <c r="L99" s="57" t="s">
        <v>142</v>
      </c>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3"/>
    </row>
    <row r="100" spans="2:41" x14ac:dyDescent="0.25">
      <c r="B100" s="114"/>
      <c r="C100" s="113"/>
      <c r="D100" s="111"/>
      <c r="E100" s="94"/>
      <c r="F100" s="94"/>
      <c r="G100" s="95"/>
      <c r="H100" s="22"/>
      <c r="I100" s="22"/>
      <c r="J100" s="22"/>
      <c r="K100" s="54"/>
      <c r="L100" s="54" t="s">
        <v>143</v>
      </c>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3"/>
    </row>
    <row r="101" spans="2:41" ht="9.75" customHeight="1" x14ac:dyDescent="0.25">
      <c r="B101" s="114"/>
      <c r="C101" s="113"/>
      <c r="D101" s="111"/>
      <c r="E101" s="94"/>
      <c r="F101" s="94"/>
      <c r="G101" s="95"/>
      <c r="H101" s="22"/>
      <c r="I101" s="22"/>
      <c r="J101" s="22"/>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3"/>
    </row>
    <row r="102" spans="2:41" ht="15" customHeight="1" x14ac:dyDescent="0.25">
      <c r="B102" s="112" t="s">
        <v>156</v>
      </c>
      <c r="C102" s="418" t="s">
        <v>180</v>
      </c>
      <c r="D102" s="419"/>
      <c r="E102" s="94"/>
      <c r="F102" s="94"/>
      <c r="G102" s="95"/>
      <c r="H102" s="22"/>
      <c r="I102" s="22"/>
      <c r="J102" s="22"/>
      <c r="K102" s="54"/>
      <c r="L102" s="54"/>
      <c r="M102" s="54"/>
      <c r="N102" s="54"/>
      <c r="O102" s="54"/>
      <c r="P102" s="54"/>
      <c r="Q102" s="54"/>
      <c r="R102" s="54"/>
      <c r="S102" s="54"/>
      <c r="T102" s="54"/>
      <c r="U102" s="54"/>
      <c r="V102" s="54"/>
      <c r="W102" s="54"/>
      <c r="X102" s="54"/>
      <c r="Y102" s="54" t="s">
        <v>144</v>
      </c>
      <c r="Z102" s="54"/>
      <c r="AA102" s="22"/>
      <c r="AB102" s="54"/>
      <c r="AC102" s="54"/>
      <c r="AD102" s="54"/>
      <c r="AE102" s="415"/>
      <c r="AF102" s="415"/>
      <c r="AG102" s="415"/>
      <c r="AH102" s="415"/>
      <c r="AI102" s="415"/>
      <c r="AJ102" s="415"/>
      <c r="AK102" s="415"/>
      <c r="AL102" s="415"/>
      <c r="AM102" s="54"/>
      <c r="AN102" s="54"/>
      <c r="AO102" s="53"/>
    </row>
    <row r="103" spans="2:41" x14ac:dyDescent="0.25">
      <c r="B103" s="114"/>
      <c r="C103" s="418"/>
      <c r="D103" s="419"/>
      <c r="E103" s="94"/>
      <c r="F103" s="94"/>
      <c r="G103" s="95"/>
      <c r="H103" s="22"/>
      <c r="I103" s="22"/>
      <c r="J103" s="22"/>
      <c r="K103" s="54"/>
      <c r="L103" s="54"/>
      <c r="M103" s="54"/>
      <c r="N103" s="54"/>
      <c r="O103" s="54"/>
      <c r="P103" s="54"/>
      <c r="Q103" s="54"/>
      <c r="R103" s="54"/>
      <c r="S103" s="54"/>
      <c r="T103" s="54"/>
      <c r="U103" s="54"/>
      <c r="V103" s="54"/>
      <c r="W103" s="54"/>
      <c r="X103" s="54"/>
      <c r="Y103" s="54"/>
      <c r="Z103" s="54"/>
      <c r="AA103" s="22"/>
      <c r="AB103" s="54"/>
      <c r="AC103" s="54"/>
      <c r="AD103" s="54"/>
      <c r="AE103" s="54"/>
      <c r="AF103" s="54"/>
      <c r="AG103" s="54"/>
      <c r="AH103" s="54"/>
      <c r="AI103" s="54"/>
      <c r="AJ103" s="54"/>
      <c r="AK103" s="54"/>
      <c r="AL103" s="54"/>
      <c r="AM103" s="54"/>
      <c r="AN103" s="54"/>
      <c r="AO103" s="53"/>
    </row>
    <row r="104" spans="2:41" ht="18.75" x14ac:dyDescent="0.4">
      <c r="B104" s="114"/>
      <c r="C104" s="418"/>
      <c r="D104" s="419"/>
      <c r="E104" s="94"/>
      <c r="F104" s="94"/>
      <c r="G104" s="95"/>
      <c r="H104" s="22"/>
      <c r="I104" s="22"/>
      <c r="J104" s="22"/>
      <c r="K104" s="54"/>
      <c r="L104" s="54"/>
      <c r="M104" s="54"/>
      <c r="N104" s="54"/>
      <c r="O104" s="54"/>
      <c r="P104" s="54"/>
      <c r="Q104" s="54"/>
      <c r="R104" s="54"/>
      <c r="S104" s="54"/>
      <c r="T104" s="54"/>
      <c r="U104" s="54"/>
      <c r="V104" s="54"/>
      <c r="W104" s="54"/>
      <c r="X104" s="54"/>
      <c r="Y104" s="54"/>
      <c r="Z104" s="54"/>
      <c r="AA104" s="54" t="s">
        <v>145</v>
      </c>
      <c r="AB104" s="54"/>
      <c r="AC104" s="416"/>
      <c r="AD104" s="416"/>
      <c r="AE104" s="416"/>
      <c r="AF104" s="416"/>
      <c r="AG104" s="416"/>
      <c r="AH104" s="416"/>
      <c r="AI104" s="416"/>
      <c r="AJ104" s="416"/>
      <c r="AK104" s="416"/>
      <c r="AL104" s="416"/>
      <c r="AM104" s="54"/>
      <c r="AN104" s="54"/>
      <c r="AO104" s="53"/>
    </row>
    <row r="105" spans="2:41" x14ac:dyDescent="0.25">
      <c r="B105" s="114"/>
      <c r="C105" s="418"/>
      <c r="D105" s="419"/>
      <c r="E105" s="94"/>
      <c r="F105" s="94"/>
      <c r="G105" s="95"/>
      <c r="H105" s="22"/>
      <c r="I105" s="22"/>
      <c r="J105" s="22"/>
      <c r="K105" s="78"/>
      <c r="L105" s="78"/>
      <c r="M105" s="78"/>
      <c r="N105" s="78"/>
      <c r="O105" s="78"/>
      <c r="P105" s="78"/>
      <c r="Q105" s="78"/>
      <c r="R105" s="78"/>
      <c r="S105" s="78"/>
      <c r="T105" s="78"/>
      <c r="U105" s="78"/>
      <c r="V105" s="54"/>
      <c r="W105" s="54"/>
      <c r="X105" s="54"/>
      <c r="Y105" s="54"/>
      <c r="Z105" s="54"/>
      <c r="AA105" s="54"/>
      <c r="AB105" s="54"/>
      <c r="AC105" s="54"/>
      <c r="AD105" s="54"/>
      <c r="AE105" s="54"/>
      <c r="AF105" s="54"/>
      <c r="AG105" s="54"/>
      <c r="AH105" s="54"/>
      <c r="AI105" s="54"/>
      <c r="AJ105" s="54"/>
      <c r="AK105" s="54"/>
      <c r="AL105" s="54"/>
      <c r="AM105" s="54"/>
      <c r="AN105" s="54"/>
      <c r="AO105" s="53"/>
    </row>
    <row r="106" spans="2:41" ht="30" customHeight="1" x14ac:dyDescent="0.25">
      <c r="B106" s="114"/>
      <c r="C106" s="420" t="s">
        <v>179</v>
      </c>
      <c r="D106" s="421"/>
      <c r="E106" s="94"/>
      <c r="F106" s="94"/>
      <c r="G106" s="95"/>
      <c r="H106" s="22"/>
      <c r="I106" s="22"/>
      <c r="J106" s="22"/>
      <c r="K106" s="89" t="s">
        <v>146</v>
      </c>
      <c r="L106" s="54"/>
      <c r="M106" s="54"/>
      <c r="N106" s="54"/>
      <c r="O106" s="54"/>
      <c r="P106" s="54"/>
      <c r="Q106" s="54"/>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53"/>
    </row>
    <row r="107" spans="2:41" x14ac:dyDescent="0.25">
      <c r="B107" s="114"/>
      <c r="C107" s="420"/>
      <c r="D107" s="421"/>
      <c r="E107" s="94"/>
      <c r="F107" s="94"/>
      <c r="G107" s="95"/>
      <c r="H107" s="22"/>
      <c r="I107" s="22"/>
      <c r="J107" s="22"/>
      <c r="K107" s="89" t="s">
        <v>147</v>
      </c>
      <c r="L107" s="54"/>
      <c r="M107" s="54"/>
      <c r="N107" s="54"/>
      <c r="O107" s="54"/>
      <c r="P107" s="54"/>
      <c r="Q107" s="54"/>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53"/>
    </row>
    <row r="108" spans="2:41" x14ac:dyDescent="0.25">
      <c r="B108" s="114"/>
      <c r="C108" s="420"/>
      <c r="D108" s="421"/>
      <c r="E108" s="94"/>
      <c r="F108" s="94"/>
      <c r="G108" s="95"/>
      <c r="H108" s="22"/>
      <c r="I108" s="22"/>
      <c r="J108" s="22"/>
      <c r="K108" s="89" t="s">
        <v>148</v>
      </c>
      <c r="L108" s="54"/>
      <c r="M108" s="54"/>
      <c r="N108" s="54"/>
      <c r="O108" s="54"/>
      <c r="P108" s="54"/>
      <c r="Q108" s="54"/>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53"/>
    </row>
    <row r="109" spans="2:41" ht="9.75" customHeight="1" thickBot="1" x14ac:dyDescent="0.3">
      <c r="B109" s="120"/>
      <c r="C109" s="422"/>
      <c r="D109" s="423"/>
      <c r="E109" s="94"/>
      <c r="F109" s="94"/>
      <c r="G109" s="95"/>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53"/>
    </row>
    <row r="110" spans="2:41" ht="9" customHeight="1" thickTop="1" thickBot="1" x14ac:dyDescent="0.3">
      <c r="B110" s="94"/>
      <c r="C110" s="94"/>
      <c r="D110" s="94"/>
      <c r="E110" s="94"/>
      <c r="F110" s="94"/>
      <c r="G110" s="98"/>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1"/>
    </row>
    <row r="111" spans="2:41" ht="28.5" customHeight="1" thickTop="1" x14ac:dyDescent="0.3">
      <c r="B111" s="94"/>
      <c r="C111" s="94"/>
      <c r="D111" s="94"/>
      <c r="E111" s="94"/>
      <c r="F111" s="94"/>
      <c r="G111" s="94"/>
      <c r="K111" s="47"/>
      <c r="L111" s="92"/>
      <c r="M111" s="408" t="s">
        <v>149</v>
      </c>
      <c r="N111" s="408"/>
      <c r="O111" s="408"/>
      <c r="P111" s="408"/>
      <c r="Q111" s="408"/>
      <c r="R111" s="408"/>
      <c r="S111" s="408"/>
      <c r="T111" s="408"/>
      <c r="U111" s="408"/>
      <c r="V111" s="408"/>
      <c r="W111" s="408"/>
      <c r="X111" s="408"/>
      <c r="Y111" s="408"/>
      <c r="Z111" s="408"/>
      <c r="AA111" s="408"/>
      <c r="AB111" s="408"/>
      <c r="AC111" s="408"/>
      <c r="AD111" s="408"/>
      <c r="AE111" s="408"/>
      <c r="AF111" s="408"/>
      <c r="AG111" s="408"/>
      <c r="AH111" s="408"/>
      <c r="AI111" s="408"/>
      <c r="AJ111" s="93"/>
    </row>
    <row r="112" spans="2:41" ht="28.5" customHeight="1" x14ac:dyDescent="0.3">
      <c r="B112" s="94"/>
      <c r="C112" s="94"/>
      <c r="D112" s="94"/>
      <c r="E112" s="94"/>
      <c r="F112" s="94"/>
      <c r="G112" s="94"/>
      <c r="K112" s="92"/>
      <c r="L112" s="92"/>
      <c r="M112" s="408"/>
      <c r="N112" s="408"/>
      <c r="O112" s="408"/>
      <c r="P112" s="408"/>
      <c r="Q112" s="408"/>
      <c r="R112" s="408"/>
      <c r="S112" s="408"/>
      <c r="T112" s="408"/>
      <c r="U112" s="408"/>
      <c r="V112" s="408"/>
      <c r="W112" s="408"/>
      <c r="X112" s="408"/>
      <c r="Y112" s="408"/>
      <c r="Z112" s="408"/>
      <c r="AA112" s="408"/>
      <c r="AB112" s="408"/>
      <c r="AC112" s="408"/>
      <c r="AD112" s="408"/>
      <c r="AE112" s="408"/>
      <c r="AF112" s="408"/>
      <c r="AG112" s="408"/>
      <c r="AH112" s="408"/>
      <c r="AI112" s="408"/>
      <c r="AJ112" s="93"/>
    </row>
    <row r="113" spans="2:7" ht="36" customHeight="1" x14ac:dyDescent="0.25">
      <c r="B113" s="94"/>
      <c r="C113" s="94"/>
      <c r="D113" s="94"/>
      <c r="E113" s="94"/>
      <c r="F113" s="94"/>
      <c r="G113" s="94"/>
    </row>
    <row r="114" spans="2:7" ht="36" customHeight="1" x14ac:dyDescent="0.25"/>
    <row r="115" spans="2:7" ht="36" customHeight="1" x14ac:dyDescent="0.25"/>
    <row r="116" spans="2:7" ht="36" customHeight="1" x14ac:dyDescent="0.25"/>
    <row r="117" spans="2:7" ht="36" customHeight="1" x14ac:dyDescent="0.25"/>
    <row r="118" spans="2:7" ht="36" customHeight="1" x14ac:dyDescent="0.25"/>
    <row r="119" spans="2:7" ht="36" customHeight="1" x14ac:dyDescent="0.25"/>
    <row r="120" spans="2:7" ht="36" customHeight="1" x14ac:dyDescent="0.25"/>
    <row r="121" spans="2:7" ht="36" customHeight="1" x14ac:dyDescent="0.25"/>
    <row r="122" spans="2:7" ht="36" customHeight="1" x14ac:dyDescent="0.25"/>
    <row r="123" spans="2:7" ht="36" customHeight="1" x14ac:dyDescent="0.25"/>
    <row r="124" spans="2:7" ht="36" customHeight="1" x14ac:dyDescent="0.25"/>
  </sheetData>
  <mergeCells count="44">
    <mergeCell ref="S11:AK11"/>
    <mergeCell ref="J1:AK1"/>
    <mergeCell ref="Q2:AD2"/>
    <mergeCell ref="B6:D7"/>
    <mergeCell ref="I6:AL6"/>
    <mergeCell ref="J7:AK8"/>
    <mergeCell ref="S30:AL30"/>
    <mergeCell ref="S12:AK12"/>
    <mergeCell ref="C18:D19"/>
    <mergeCell ref="L18:M18"/>
    <mergeCell ref="R18:T18"/>
    <mergeCell ref="U18:AJ18"/>
    <mergeCell ref="S21:AL21"/>
    <mergeCell ref="S22:AL23"/>
    <mergeCell ref="S24:AL24"/>
    <mergeCell ref="S25:AL25"/>
    <mergeCell ref="S26:AL27"/>
    <mergeCell ref="S28:AL29"/>
    <mergeCell ref="B83:B84"/>
    <mergeCell ref="C83:D85"/>
    <mergeCell ref="L83:AJ83"/>
    <mergeCell ref="W84:AA84"/>
    <mergeCell ref="C61:D62"/>
    <mergeCell ref="P61:T61"/>
    <mergeCell ref="P64:T64"/>
    <mergeCell ref="P67:T67"/>
    <mergeCell ref="C68:D81"/>
    <mergeCell ref="K72:M72"/>
    <mergeCell ref="S72:V72"/>
    <mergeCell ref="K74:M74"/>
    <mergeCell ref="T74:W74"/>
    <mergeCell ref="K76:M76"/>
    <mergeCell ref="U76:Y76"/>
    <mergeCell ref="K78:M78"/>
    <mergeCell ref="X78:AB78"/>
    <mergeCell ref="K80:M80"/>
    <mergeCell ref="V80:AA80"/>
    <mergeCell ref="C106:D109"/>
    <mergeCell ref="M111:AI112"/>
    <mergeCell ref="AH90:AM91"/>
    <mergeCell ref="AH92:AM93"/>
    <mergeCell ref="C102:D105"/>
    <mergeCell ref="AE102:AL102"/>
    <mergeCell ref="AC104:AL104"/>
  </mergeCells>
  <dataValidations count="3">
    <dataValidation type="list" allowBlank="1" showInputMessage="1" showErrorMessage="1" sqref="AH90:AM91" xr:uid="{3240ECED-E705-4CB8-8B55-E1FBCD54DF8A}">
      <formula1>$AS$90:$AS$91</formula1>
    </dataValidation>
    <dataValidation type="list" allowBlank="1" showInputMessage="1" showErrorMessage="1" sqref="AH92:AM93" xr:uid="{2F608616-D4E0-440C-8627-A347703FEE40}">
      <formula1>$AT$90:$AT$91</formula1>
    </dataValidation>
    <dataValidation type="list" allowBlank="1" showInputMessage="1" showErrorMessage="1" sqref="S28:AL30" xr:uid="{464A55A6-F80F-4F2E-95CF-E231D87061CD}">
      <formula1>#REF!</formula1>
    </dataValidation>
  </dataValidations>
  <pageMargins left="0.31496062992125984" right="0.31496062992125984" top="0.15748031496062992" bottom="0.15748031496062992" header="0.31496062992125984" footer="0.31496062992125984"/>
  <pageSetup orientation="portrait" r:id="rId1"/>
  <drawing r:id="rId2"/>
  <pictur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A0B92-AC4D-435C-8EFC-6B8D6CB8E54B}">
  <sheetPr>
    <tabColor theme="8" tint="-0.249977111117893"/>
  </sheetPr>
  <dimension ref="B1:L58"/>
  <sheetViews>
    <sheetView showGridLines="0" workbookViewId="0">
      <selection activeCell="C4" sqref="C4:K4"/>
    </sheetView>
  </sheetViews>
  <sheetFormatPr defaultRowHeight="14.25" x14ac:dyDescent="0.2"/>
  <cols>
    <col min="1" max="1" width="22.140625" style="125" customWidth="1"/>
    <col min="2" max="2" width="9" style="280" customWidth="1"/>
    <col min="3" max="6" width="9.140625" style="125"/>
    <col min="7" max="7" width="9.140625" style="125" customWidth="1"/>
    <col min="8" max="8" width="9.140625" style="125"/>
    <col min="9" max="10" width="8.140625" style="125" customWidth="1"/>
    <col min="11" max="11" width="7.85546875" style="125" customWidth="1"/>
    <col min="12" max="12" width="8.5703125" style="280" customWidth="1"/>
    <col min="13" max="13" width="6.42578125" style="125" customWidth="1"/>
    <col min="14" max="14" width="1.7109375" style="125" customWidth="1"/>
    <col min="15" max="16384" width="9.140625" style="125"/>
  </cols>
  <sheetData>
    <row r="1" spans="2:12" ht="7.5" customHeight="1" thickBot="1" x14ac:dyDescent="0.25">
      <c r="B1" s="279"/>
      <c r="C1" s="283"/>
      <c r="D1" s="283"/>
      <c r="E1" s="283"/>
      <c r="F1" s="283"/>
      <c r="G1" s="283"/>
      <c r="H1" s="283"/>
      <c r="I1" s="283"/>
      <c r="J1" s="283"/>
      <c r="K1" s="283"/>
      <c r="L1" s="279"/>
    </row>
    <row r="2" spans="2:12" ht="23.25" customHeight="1" thickBot="1" x14ac:dyDescent="0.25">
      <c r="B2" s="279"/>
      <c r="C2" s="475" t="s">
        <v>197</v>
      </c>
      <c r="D2" s="476"/>
      <c r="E2" s="476"/>
      <c r="F2" s="476"/>
      <c r="G2" s="476"/>
      <c r="H2" s="476"/>
      <c r="I2" s="476"/>
      <c r="J2" s="476"/>
      <c r="K2" s="477"/>
      <c r="L2" s="279"/>
    </row>
    <row r="3" spans="2:12" ht="19.5" thickBot="1" x14ac:dyDescent="0.25">
      <c r="B3" s="478" t="s">
        <v>198</v>
      </c>
      <c r="C3" s="479" t="s">
        <v>199</v>
      </c>
      <c r="D3" s="480"/>
      <c r="E3" s="480"/>
      <c r="F3" s="480"/>
      <c r="G3" s="480"/>
      <c r="H3" s="480"/>
      <c r="I3" s="480"/>
      <c r="J3" s="480"/>
      <c r="K3" s="481"/>
      <c r="L3" s="482" t="s">
        <v>198</v>
      </c>
    </row>
    <row r="4" spans="2:12" ht="15.75" x14ac:dyDescent="0.2">
      <c r="B4" s="478"/>
      <c r="C4" s="444" t="s">
        <v>200</v>
      </c>
      <c r="D4" s="445"/>
      <c r="E4" s="445"/>
      <c r="F4" s="445"/>
      <c r="G4" s="445"/>
      <c r="H4" s="445"/>
      <c r="I4" s="445"/>
      <c r="J4" s="445"/>
      <c r="K4" s="446"/>
      <c r="L4" s="482"/>
    </row>
    <row r="5" spans="2:12" ht="15" customHeight="1" x14ac:dyDescent="0.2">
      <c r="B5" s="478"/>
      <c r="C5" s="447" t="s">
        <v>211</v>
      </c>
      <c r="D5" s="448"/>
      <c r="E5" s="448"/>
      <c r="F5" s="448"/>
      <c r="G5" s="448"/>
      <c r="H5" s="449"/>
      <c r="I5" s="126" t="s">
        <v>212</v>
      </c>
      <c r="J5" s="450" t="s">
        <v>213</v>
      </c>
      <c r="K5" s="451"/>
      <c r="L5" s="482"/>
    </row>
    <row r="6" spans="2:12" x14ac:dyDescent="0.2">
      <c r="B6" s="478"/>
      <c r="C6" s="483" t="s">
        <v>201</v>
      </c>
      <c r="D6" s="484"/>
      <c r="E6" s="484"/>
      <c r="F6" s="127"/>
      <c r="G6" s="127"/>
      <c r="H6" s="127"/>
      <c r="I6" s="128"/>
      <c r="J6" s="129"/>
      <c r="K6" s="457">
        <v>27</v>
      </c>
      <c r="L6" s="482"/>
    </row>
    <row r="7" spans="2:12" ht="23.25" customHeight="1" x14ac:dyDescent="0.2">
      <c r="B7" s="478"/>
      <c r="C7" s="463" t="s">
        <v>202</v>
      </c>
      <c r="D7" s="464"/>
      <c r="E7" s="464"/>
      <c r="F7" s="464"/>
      <c r="G7" s="464"/>
      <c r="H7" s="465"/>
      <c r="I7" s="131">
        <v>0.25</v>
      </c>
      <c r="J7" s="132">
        <v>5</v>
      </c>
      <c r="K7" s="458"/>
      <c r="L7" s="482"/>
    </row>
    <row r="8" spans="2:12" ht="23.25" customHeight="1" x14ac:dyDescent="0.2">
      <c r="B8" s="478"/>
      <c r="C8" s="463" t="s">
        <v>203</v>
      </c>
      <c r="D8" s="464"/>
      <c r="E8" s="464"/>
      <c r="F8" s="464"/>
      <c r="G8" s="464"/>
      <c r="H8" s="465"/>
      <c r="I8" s="133">
        <v>0.1</v>
      </c>
      <c r="J8" s="132">
        <v>2</v>
      </c>
      <c r="K8" s="458"/>
      <c r="L8" s="482"/>
    </row>
    <row r="9" spans="2:12" x14ac:dyDescent="0.2">
      <c r="B9" s="478"/>
      <c r="C9" s="455" t="s">
        <v>204</v>
      </c>
      <c r="D9" s="456"/>
      <c r="E9" s="456"/>
      <c r="F9" s="134"/>
      <c r="G9" s="134"/>
      <c r="H9" s="134"/>
      <c r="I9" s="135"/>
      <c r="J9" s="136"/>
      <c r="K9" s="458"/>
      <c r="L9" s="482"/>
    </row>
    <row r="10" spans="2:12" ht="23.25" customHeight="1" x14ac:dyDescent="0.2">
      <c r="B10" s="478"/>
      <c r="C10" s="463" t="s">
        <v>205</v>
      </c>
      <c r="D10" s="464"/>
      <c r="E10" s="464"/>
      <c r="F10" s="464"/>
      <c r="G10" s="464"/>
      <c r="H10" s="465"/>
      <c r="I10" s="133">
        <v>0.25</v>
      </c>
      <c r="J10" s="132">
        <v>5</v>
      </c>
      <c r="K10" s="458"/>
      <c r="L10" s="482"/>
    </row>
    <row r="11" spans="2:12" ht="23.25" customHeight="1" x14ac:dyDescent="0.2">
      <c r="B11" s="478"/>
      <c r="C11" s="463" t="s">
        <v>206</v>
      </c>
      <c r="D11" s="464"/>
      <c r="E11" s="464"/>
      <c r="F11" s="464"/>
      <c r="G11" s="464"/>
      <c r="H11" s="465"/>
      <c r="I11" s="133">
        <v>0.1</v>
      </c>
      <c r="J11" s="132">
        <v>2</v>
      </c>
      <c r="K11" s="458"/>
      <c r="L11" s="482"/>
    </row>
    <row r="12" spans="2:12" ht="23.25" customHeight="1" x14ac:dyDescent="0.2">
      <c r="B12" s="478"/>
      <c r="C12" s="463" t="s">
        <v>207</v>
      </c>
      <c r="D12" s="464"/>
      <c r="E12" s="464"/>
      <c r="F12" s="464"/>
      <c r="G12" s="464"/>
      <c r="H12" s="465"/>
      <c r="I12" s="137">
        <v>0.02</v>
      </c>
      <c r="J12" s="132">
        <v>3</v>
      </c>
      <c r="K12" s="458"/>
      <c r="L12" s="482"/>
    </row>
    <row r="13" spans="2:12" x14ac:dyDescent="0.2">
      <c r="B13" s="478"/>
      <c r="C13" s="455" t="s">
        <v>208</v>
      </c>
      <c r="D13" s="456"/>
      <c r="E13" s="456"/>
      <c r="F13" s="134"/>
      <c r="G13" s="134"/>
      <c r="H13" s="134"/>
      <c r="I13" s="138"/>
      <c r="J13" s="136"/>
      <c r="K13" s="458"/>
      <c r="L13" s="482"/>
    </row>
    <row r="14" spans="2:12" ht="21" customHeight="1" thickBot="1" x14ac:dyDescent="0.25">
      <c r="B14" s="478"/>
      <c r="C14" s="452" t="s">
        <v>209</v>
      </c>
      <c r="D14" s="453"/>
      <c r="E14" s="453"/>
      <c r="F14" s="453"/>
      <c r="G14" s="453"/>
      <c r="H14" s="454"/>
      <c r="I14" s="139"/>
      <c r="J14" s="140">
        <v>10</v>
      </c>
      <c r="K14" s="459"/>
      <c r="L14" s="482"/>
    </row>
    <row r="15" spans="2:12" ht="15.75" x14ac:dyDescent="0.2">
      <c r="B15" s="478"/>
      <c r="C15" s="444" t="s">
        <v>210</v>
      </c>
      <c r="D15" s="445"/>
      <c r="E15" s="445"/>
      <c r="F15" s="445"/>
      <c r="G15" s="445"/>
      <c r="H15" s="445"/>
      <c r="I15" s="445"/>
      <c r="J15" s="445"/>
      <c r="K15" s="446"/>
      <c r="L15" s="482"/>
    </row>
    <row r="16" spans="2:12" ht="14.25" customHeight="1" x14ac:dyDescent="0.2">
      <c r="B16" s="478"/>
      <c r="C16" s="447" t="s">
        <v>211</v>
      </c>
      <c r="D16" s="448"/>
      <c r="E16" s="448"/>
      <c r="F16" s="448"/>
      <c r="G16" s="448"/>
      <c r="H16" s="449"/>
      <c r="I16" s="126" t="s">
        <v>212</v>
      </c>
      <c r="J16" s="450" t="s">
        <v>213</v>
      </c>
      <c r="K16" s="451"/>
      <c r="L16" s="482"/>
    </row>
    <row r="17" spans="2:12" ht="15" customHeight="1" x14ac:dyDescent="0.2">
      <c r="B17" s="478"/>
      <c r="C17" s="141" t="s">
        <v>214</v>
      </c>
      <c r="D17" s="142"/>
      <c r="E17" s="142"/>
      <c r="F17" s="142"/>
      <c r="G17" s="142"/>
      <c r="H17" s="142"/>
      <c r="I17" s="143"/>
      <c r="J17" s="144"/>
      <c r="K17" s="457">
        <v>9</v>
      </c>
      <c r="L17" s="482"/>
    </row>
    <row r="18" spans="2:12" ht="23.25" customHeight="1" x14ac:dyDescent="0.2">
      <c r="B18" s="478"/>
      <c r="C18" s="460" t="s">
        <v>215</v>
      </c>
      <c r="D18" s="461"/>
      <c r="E18" s="461"/>
      <c r="F18" s="461"/>
      <c r="G18" s="461"/>
      <c r="H18" s="462"/>
      <c r="I18" s="145">
        <v>0.5</v>
      </c>
      <c r="J18" s="146">
        <v>4</v>
      </c>
      <c r="K18" s="458"/>
      <c r="L18" s="482"/>
    </row>
    <row r="19" spans="2:12" ht="24.75" customHeight="1" x14ac:dyDescent="0.2">
      <c r="B19" s="478"/>
      <c r="C19" s="460" t="s">
        <v>216</v>
      </c>
      <c r="D19" s="461"/>
      <c r="E19" s="461"/>
      <c r="F19" s="461"/>
      <c r="G19" s="461"/>
      <c r="H19" s="462"/>
      <c r="I19" s="145">
        <v>0.25</v>
      </c>
      <c r="J19" s="146">
        <v>2</v>
      </c>
      <c r="K19" s="458"/>
      <c r="L19" s="482"/>
    </row>
    <row r="20" spans="2:12" x14ac:dyDescent="0.2">
      <c r="B20" s="478"/>
      <c r="C20" s="141" t="s">
        <v>217</v>
      </c>
      <c r="D20" s="142"/>
      <c r="E20" s="142"/>
      <c r="F20" s="142"/>
      <c r="G20" s="142"/>
      <c r="H20" s="142"/>
      <c r="I20" s="147"/>
      <c r="J20" s="144"/>
      <c r="K20" s="458"/>
      <c r="L20" s="482"/>
    </row>
    <row r="21" spans="2:12" ht="24.75" customHeight="1" x14ac:dyDescent="0.2">
      <c r="B21" s="478"/>
      <c r="C21" s="460" t="s">
        <v>218</v>
      </c>
      <c r="D21" s="461"/>
      <c r="E21" s="461"/>
      <c r="F21" s="461"/>
      <c r="G21" s="461"/>
      <c r="H21" s="462"/>
      <c r="I21" s="137">
        <v>0.6</v>
      </c>
      <c r="J21" s="148">
        <v>2</v>
      </c>
      <c r="K21" s="458"/>
      <c r="L21" s="482"/>
    </row>
    <row r="22" spans="2:12" ht="24.75" customHeight="1" thickBot="1" x14ac:dyDescent="0.25">
      <c r="B22" s="478"/>
      <c r="C22" s="452" t="s">
        <v>219</v>
      </c>
      <c r="D22" s="453"/>
      <c r="E22" s="453"/>
      <c r="F22" s="453"/>
      <c r="G22" s="453"/>
      <c r="H22" s="454"/>
      <c r="I22" s="149">
        <v>0.3</v>
      </c>
      <c r="J22" s="150">
        <v>1</v>
      </c>
      <c r="K22" s="459"/>
      <c r="L22" s="482"/>
    </row>
    <row r="23" spans="2:12" ht="14.25" customHeight="1" x14ac:dyDescent="0.2">
      <c r="B23" s="478"/>
      <c r="C23" s="444" t="s">
        <v>220</v>
      </c>
      <c r="D23" s="445"/>
      <c r="E23" s="445"/>
      <c r="F23" s="445"/>
      <c r="G23" s="445"/>
      <c r="H23" s="445"/>
      <c r="I23" s="445"/>
      <c r="J23" s="445"/>
      <c r="K23" s="446"/>
      <c r="L23" s="482"/>
    </row>
    <row r="24" spans="2:12" x14ac:dyDescent="0.2">
      <c r="B24" s="478"/>
      <c r="C24" s="447" t="s">
        <v>211</v>
      </c>
      <c r="D24" s="448"/>
      <c r="E24" s="448"/>
      <c r="F24" s="448"/>
      <c r="G24" s="448"/>
      <c r="H24" s="449"/>
      <c r="I24" s="126" t="s">
        <v>212</v>
      </c>
      <c r="J24" s="450" t="s">
        <v>213</v>
      </c>
      <c r="K24" s="451"/>
      <c r="L24" s="482"/>
    </row>
    <row r="25" spans="2:12" ht="15" customHeight="1" x14ac:dyDescent="0.2">
      <c r="B25" s="478"/>
      <c r="C25" s="141" t="s">
        <v>221</v>
      </c>
      <c r="D25" s="142"/>
      <c r="E25" s="142"/>
      <c r="F25" s="142"/>
      <c r="G25" s="142"/>
      <c r="H25" s="142"/>
      <c r="I25" s="143"/>
      <c r="J25" s="151"/>
      <c r="K25" s="457">
        <f>SUM(J26:J30)</f>
        <v>13</v>
      </c>
      <c r="L25" s="482"/>
    </row>
    <row r="26" spans="2:12" ht="27.75" customHeight="1" x14ac:dyDescent="0.2">
      <c r="B26" s="478"/>
      <c r="C26" s="460" t="s">
        <v>222</v>
      </c>
      <c r="D26" s="461"/>
      <c r="E26" s="461"/>
      <c r="F26" s="461"/>
      <c r="G26" s="461"/>
      <c r="H26" s="462"/>
      <c r="I26" s="145">
        <v>0.6</v>
      </c>
      <c r="J26" s="146">
        <v>8</v>
      </c>
      <c r="K26" s="458"/>
      <c r="L26" s="482"/>
    </row>
    <row r="27" spans="2:12" ht="27.75" customHeight="1" x14ac:dyDescent="0.2">
      <c r="B27" s="478"/>
      <c r="C27" s="463" t="s">
        <v>223</v>
      </c>
      <c r="D27" s="464"/>
      <c r="E27" s="464"/>
      <c r="F27" s="464"/>
      <c r="G27" s="464"/>
      <c r="H27" s="465"/>
      <c r="I27" s="137">
        <v>0.3</v>
      </c>
      <c r="J27" s="148">
        <v>3</v>
      </c>
      <c r="K27" s="458"/>
      <c r="L27" s="482"/>
    </row>
    <row r="28" spans="2:12" ht="17.25" customHeight="1" x14ac:dyDescent="0.2">
      <c r="B28" s="478"/>
      <c r="C28" s="152" t="s">
        <v>224</v>
      </c>
      <c r="D28" s="153"/>
      <c r="E28" s="153"/>
      <c r="F28" s="153"/>
      <c r="G28" s="153"/>
      <c r="H28" s="153"/>
      <c r="I28" s="154"/>
      <c r="J28" s="155"/>
      <c r="K28" s="458"/>
      <c r="L28" s="482"/>
    </row>
    <row r="29" spans="2:12" ht="27.75" customHeight="1" x14ac:dyDescent="0.2">
      <c r="B29" s="478"/>
      <c r="C29" s="472" t="s">
        <v>222</v>
      </c>
      <c r="D29" s="473"/>
      <c r="E29" s="473"/>
      <c r="F29" s="473"/>
      <c r="G29" s="473"/>
      <c r="H29" s="474"/>
      <c r="I29" s="145">
        <v>0.8</v>
      </c>
      <c r="J29" s="146">
        <v>1</v>
      </c>
      <c r="K29" s="458"/>
      <c r="L29" s="482"/>
    </row>
    <row r="30" spans="2:12" ht="27.75" customHeight="1" thickBot="1" x14ac:dyDescent="0.25">
      <c r="B30" s="478"/>
      <c r="C30" s="469" t="s">
        <v>223</v>
      </c>
      <c r="D30" s="470"/>
      <c r="E30" s="470"/>
      <c r="F30" s="470"/>
      <c r="G30" s="470"/>
      <c r="H30" s="471"/>
      <c r="I30" s="149">
        <v>0.4</v>
      </c>
      <c r="J30" s="150">
        <v>1</v>
      </c>
      <c r="K30" s="459"/>
      <c r="L30" s="482"/>
    </row>
    <row r="31" spans="2:12" ht="15.75" x14ac:dyDescent="0.2">
      <c r="B31" s="478"/>
      <c r="C31" s="444" t="s">
        <v>225</v>
      </c>
      <c r="D31" s="445"/>
      <c r="E31" s="445"/>
      <c r="F31" s="445"/>
      <c r="G31" s="445"/>
      <c r="H31" s="445"/>
      <c r="I31" s="445"/>
      <c r="J31" s="445"/>
      <c r="K31" s="446"/>
      <c r="L31" s="482"/>
    </row>
    <row r="32" spans="2:12" x14ac:dyDescent="0.2">
      <c r="B32" s="478"/>
      <c r="C32" s="447" t="s">
        <v>211</v>
      </c>
      <c r="D32" s="448"/>
      <c r="E32" s="448"/>
      <c r="F32" s="448"/>
      <c r="G32" s="448"/>
      <c r="H32" s="449"/>
      <c r="I32" s="126" t="s">
        <v>212</v>
      </c>
      <c r="J32" s="450" t="s">
        <v>213</v>
      </c>
      <c r="K32" s="451"/>
      <c r="L32" s="482"/>
    </row>
    <row r="33" spans="2:12" ht="27.75" customHeight="1" x14ac:dyDescent="0.2">
      <c r="B33" s="478"/>
      <c r="C33" s="466" t="s">
        <v>226</v>
      </c>
      <c r="D33" s="467"/>
      <c r="E33" s="467"/>
      <c r="F33" s="467"/>
      <c r="G33" s="467"/>
      <c r="H33" s="467"/>
      <c r="I33" s="467"/>
      <c r="J33" s="468"/>
      <c r="K33" s="458">
        <f>SUM(J34:J37)</f>
        <v>20</v>
      </c>
      <c r="L33" s="482"/>
    </row>
    <row r="34" spans="2:12" ht="35.25" customHeight="1" x14ac:dyDescent="0.2">
      <c r="B34" s="478"/>
      <c r="C34" s="460" t="s">
        <v>227</v>
      </c>
      <c r="D34" s="461"/>
      <c r="E34" s="461"/>
      <c r="F34" s="461"/>
      <c r="G34" s="461"/>
      <c r="H34" s="462"/>
      <c r="I34" s="156">
        <v>0.03</v>
      </c>
      <c r="J34" s="157">
        <v>12</v>
      </c>
      <c r="K34" s="458"/>
      <c r="L34" s="482"/>
    </row>
    <row r="35" spans="2:12" ht="35.25" customHeight="1" x14ac:dyDescent="0.2">
      <c r="B35" s="478"/>
      <c r="C35" s="463" t="s">
        <v>228</v>
      </c>
      <c r="D35" s="464"/>
      <c r="E35" s="464"/>
      <c r="F35" s="464"/>
      <c r="G35" s="464"/>
      <c r="H35" s="465"/>
      <c r="I35" s="158">
        <v>0.01</v>
      </c>
      <c r="J35" s="159">
        <v>5</v>
      </c>
      <c r="K35" s="458"/>
      <c r="L35" s="482"/>
    </row>
    <row r="36" spans="2:12" x14ac:dyDescent="0.2">
      <c r="B36" s="478"/>
      <c r="C36" s="152" t="s">
        <v>224</v>
      </c>
      <c r="D36" s="160"/>
      <c r="E36" s="160"/>
      <c r="F36" s="160"/>
      <c r="G36" s="160"/>
      <c r="H36" s="160"/>
      <c r="I36" s="161"/>
      <c r="J36" s="162"/>
      <c r="K36" s="458"/>
      <c r="L36" s="482"/>
    </row>
    <row r="37" spans="2:12" ht="26.25" customHeight="1" thickBot="1" x14ac:dyDescent="0.25">
      <c r="B37" s="478"/>
      <c r="C37" s="469" t="s">
        <v>229</v>
      </c>
      <c r="D37" s="470"/>
      <c r="E37" s="470"/>
      <c r="F37" s="470"/>
      <c r="G37" s="470"/>
      <c r="H37" s="471"/>
      <c r="I37" s="163">
        <v>1</v>
      </c>
      <c r="J37" s="164">
        <v>3</v>
      </c>
      <c r="K37" s="459"/>
      <c r="L37" s="482"/>
    </row>
    <row r="38" spans="2:12" ht="15.75" x14ac:dyDescent="0.2">
      <c r="B38" s="478"/>
      <c r="C38" s="444" t="s">
        <v>230</v>
      </c>
      <c r="D38" s="445"/>
      <c r="E38" s="445"/>
      <c r="F38" s="445"/>
      <c r="G38" s="445"/>
      <c r="H38" s="445"/>
      <c r="I38" s="445"/>
      <c r="J38" s="445"/>
      <c r="K38" s="446"/>
      <c r="L38" s="482"/>
    </row>
    <row r="39" spans="2:12" x14ac:dyDescent="0.2">
      <c r="B39" s="478"/>
      <c r="C39" s="447" t="s">
        <v>211</v>
      </c>
      <c r="D39" s="448"/>
      <c r="E39" s="448"/>
      <c r="F39" s="448"/>
      <c r="G39" s="448"/>
      <c r="H39" s="449"/>
      <c r="I39" s="126" t="s">
        <v>212</v>
      </c>
      <c r="J39" s="450" t="s">
        <v>213</v>
      </c>
      <c r="K39" s="451"/>
      <c r="L39" s="482"/>
    </row>
    <row r="40" spans="2:12" ht="15" customHeight="1" x14ac:dyDescent="0.2">
      <c r="B40" s="478"/>
      <c r="C40" s="455" t="s">
        <v>231</v>
      </c>
      <c r="D40" s="456"/>
      <c r="E40" s="456"/>
      <c r="F40" s="456"/>
      <c r="G40" s="456"/>
      <c r="H40" s="456"/>
      <c r="I40" s="143"/>
      <c r="J40" s="151"/>
      <c r="K40" s="457">
        <f>SUM(J41:J46)</f>
        <v>35</v>
      </c>
      <c r="L40" s="482"/>
    </row>
    <row r="41" spans="2:12" ht="38.25" customHeight="1" x14ac:dyDescent="0.2">
      <c r="B41" s="478"/>
      <c r="C41" s="460" t="s">
        <v>232</v>
      </c>
      <c r="D41" s="461"/>
      <c r="E41" s="461"/>
      <c r="F41" s="461"/>
      <c r="G41" s="461"/>
      <c r="H41" s="462"/>
      <c r="I41" s="156">
        <v>0.6</v>
      </c>
      <c r="J41" s="157">
        <v>10</v>
      </c>
      <c r="K41" s="458"/>
      <c r="L41" s="482"/>
    </row>
    <row r="42" spans="2:12" ht="38.25" customHeight="1" x14ac:dyDescent="0.2">
      <c r="B42" s="478"/>
      <c r="C42" s="463" t="s">
        <v>233</v>
      </c>
      <c r="D42" s="464"/>
      <c r="E42" s="464"/>
      <c r="F42" s="464"/>
      <c r="G42" s="464"/>
      <c r="H42" s="465"/>
      <c r="I42" s="158">
        <v>0.15</v>
      </c>
      <c r="J42" s="159">
        <v>15</v>
      </c>
      <c r="K42" s="458"/>
      <c r="L42" s="482"/>
    </row>
    <row r="43" spans="2:12" x14ac:dyDescent="0.2">
      <c r="B43" s="478"/>
      <c r="C43" s="455" t="s">
        <v>234</v>
      </c>
      <c r="D43" s="456"/>
      <c r="E43" s="456"/>
      <c r="F43" s="456"/>
      <c r="G43" s="456"/>
      <c r="H43" s="456"/>
      <c r="I43" s="165"/>
      <c r="J43" s="166"/>
      <c r="K43" s="458"/>
      <c r="L43" s="482"/>
    </row>
    <row r="44" spans="2:12" ht="30.75" customHeight="1" x14ac:dyDescent="0.2">
      <c r="B44" s="478"/>
      <c r="C44" s="463" t="s">
        <v>235</v>
      </c>
      <c r="D44" s="464"/>
      <c r="E44" s="464"/>
      <c r="F44" s="464"/>
      <c r="G44" s="464"/>
      <c r="H44" s="465"/>
      <c r="I44" s="167" t="s">
        <v>236</v>
      </c>
      <c r="J44" s="148">
        <v>5</v>
      </c>
      <c r="K44" s="458"/>
      <c r="L44" s="482"/>
    </row>
    <row r="45" spans="2:12" x14ac:dyDescent="0.2">
      <c r="B45" s="478"/>
      <c r="C45" s="455" t="s">
        <v>237</v>
      </c>
      <c r="D45" s="456"/>
      <c r="E45" s="456"/>
      <c r="F45" s="456"/>
      <c r="G45" s="456"/>
      <c r="H45" s="456"/>
      <c r="I45" s="168"/>
      <c r="J45" s="169"/>
      <c r="K45" s="458"/>
      <c r="L45" s="482"/>
    </row>
    <row r="46" spans="2:12" ht="35.25" customHeight="1" thickBot="1" x14ac:dyDescent="0.25">
      <c r="B46" s="478"/>
      <c r="C46" s="452" t="s">
        <v>238</v>
      </c>
      <c r="D46" s="453"/>
      <c r="E46" s="453"/>
      <c r="F46" s="453"/>
      <c r="G46" s="453"/>
      <c r="H46" s="454"/>
      <c r="I46" s="164" t="s">
        <v>236</v>
      </c>
      <c r="J46" s="150">
        <v>5</v>
      </c>
      <c r="K46" s="459"/>
      <c r="L46" s="482"/>
    </row>
    <row r="47" spans="2:12" ht="15.75" x14ac:dyDescent="0.2">
      <c r="B47" s="478"/>
      <c r="C47" s="444" t="s">
        <v>239</v>
      </c>
      <c r="D47" s="445"/>
      <c r="E47" s="445"/>
      <c r="F47" s="445"/>
      <c r="G47" s="445"/>
      <c r="H47" s="445"/>
      <c r="I47" s="445"/>
      <c r="J47" s="445"/>
      <c r="K47" s="446"/>
      <c r="L47" s="482"/>
    </row>
    <row r="48" spans="2:12" x14ac:dyDescent="0.2">
      <c r="B48" s="478"/>
      <c r="C48" s="447" t="s">
        <v>211</v>
      </c>
      <c r="D48" s="448"/>
      <c r="E48" s="448"/>
      <c r="F48" s="448"/>
      <c r="G48" s="448"/>
      <c r="H48" s="449"/>
      <c r="I48" s="126" t="s">
        <v>212</v>
      </c>
      <c r="J48" s="450" t="s">
        <v>213</v>
      </c>
      <c r="K48" s="451"/>
      <c r="L48" s="482"/>
    </row>
    <row r="49" spans="2:12" ht="35.25" customHeight="1" thickBot="1" x14ac:dyDescent="0.25">
      <c r="B49" s="478"/>
      <c r="C49" s="452" t="s">
        <v>240</v>
      </c>
      <c r="D49" s="453"/>
      <c r="E49" s="453"/>
      <c r="F49" s="453"/>
      <c r="G49" s="453"/>
      <c r="H49" s="454"/>
      <c r="I49" s="163" t="s">
        <v>236</v>
      </c>
      <c r="J49" s="170">
        <v>2</v>
      </c>
      <c r="K49" s="171">
        <f>J49</f>
        <v>2</v>
      </c>
      <c r="L49" s="482"/>
    </row>
    <row r="50" spans="2:12" ht="21" customHeight="1" thickBot="1" x14ac:dyDescent="0.25">
      <c r="B50" s="279"/>
      <c r="C50" s="172"/>
      <c r="D50" s="172"/>
      <c r="E50" s="172"/>
      <c r="F50" s="172"/>
      <c r="G50" s="172"/>
      <c r="H50" s="172"/>
      <c r="I50" s="172"/>
      <c r="J50" s="172"/>
      <c r="K50" s="173">
        <f>K49+K40+K33+K25+K17+K6</f>
        <v>106</v>
      </c>
      <c r="L50" s="279"/>
    </row>
    <row r="51" spans="2:12" x14ac:dyDescent="0.2">
      <c r="B51" s="279"/>
      <c r="C51" s="174"/>
      <c r="D51" s="174"/>
      <c r="E51" s="174"/>
      <c r="F51" s="174"/>
      <c r="G51" s="174"/>
      <c r="H51" s="174"/>
      <c r="I51" s="174"/>
      <c r="J51" s="174"/>
      <c r="K51" s="174"/>
      <c r="L51" s="279"/>
    </row>
    <row r="52" spans="2:12" x14ac:dyDescent="0.2">
      <c r="B52" s="279"/>
      <c r="C52" s="174"/>
      <c r="D52" s="174"/>
      <c r="E52" s="174"/>
      <c r="F52" s="174"/>
      <c r="G52" s="174"/>
      <c r="H52" s="174"/>
      <c r="I52" s="174"/>
      <c r="J52" s="174"/>
      <c r="K52" s="174"/>
      <c r="L52" s="279"/>
    </row>
    <row r="53" spans="2:12" x14ac:dyDescent="0.2">
      <c r="B53" s="279"/>
      <c r="C53" s="174"/>
      <c r="D53" s="174"/>
      <c r="E53" s="174"/>
      <c r="F53" s="174"/>
      <c r="G53" s="174"/>
      <c r="H53" s="174"/>
      <c r="I53" s="174"/>
      <c r="J53" s="174"/>
      <c r="K53" s="174"/>
      <c r="L53" s="279"/>
    </row>
    <row r="54" spans="2:12" x14ac:dyDescent="0.2">
      <c r="B54" s="279"/>
      <c r="C54" s="174"/>
      <c r="D54" s="174"/>
      <c r="E54" s="174"/>
      <c r="F54" s="174"/>
      <c r="G54" s="174"/>
      <c r="H54" s="174"/>
      <c r="I54" s="174"/>
      <c r="J54" s="174"/>
      <c r="K54" s="174"/>
      <c r="L54" s="279"/>
    </row>
    <row r="55" spans="2:12" x14ac:dyDescent="0.2">
      <c r="B55" s="279"/>
      <c r="C55" s="174"/>
      <c r="D55" s="174"/>
      <c r="E55" s="174"/>
      <c r="F55" s="174"/>
      <c r="G55" s="174"/>
      <c r="H55" s="174"/>
      <c r="I55" s="174"/>
      <c r="J55" s="174"/>
      <c r="K55" s="174"/>
      <c r="L55" s="279"/>
    </row>
    <row r="56" spans="2:12" x14ac:dyDescent="0.2">
      <c r="B56" s="279"/>
      <c r="C56" s="174"/>
      <c r="D56" s="174"/>
      <c r="E56" s="174"/>
      <c r="F56" s="174"/>
      <c r="G56" s="174"/>
      <c r="H56" s="174"/>
      <c r="I56" s="174"/>
      <c r="J56" s="174"/>
      <c r="K56" s="174"/>
      <c r="L56" s="279"/>
    </row>
    <row r="57" spans="2:12" x14ac:dyDescent="0.2">
      <c r="B57" s="279"/>
      <c r="C57" s="276" t="s">
        <v>311</v>
      </c>
      <c r="D57" s="276"/>
      <c r="E57" s="276"/>
      <c r="F57" s="174"/>
      <c r="G57" s="174"/>
      <c r="H57" s="174"/>
      <c r="I57" s="174"/>
      <c r="J57" s="174"/>
      <c r="K57" s="174"/>
      <c r="L57" s="279"/>
    </row>
    <row r="58" spans="2:12" x14ac:dyDescent="0.2">
      <c r="B58" s="279"/>
      <c r="C58" s="275"/>
      <c r="D58" s="275"/>
      <c r="E58" s="275"/>
      <c r="F58" s="275"/>
      <c r="G58" s="275"/>
      <c r="H58" s="275"/>
      <c r="I58" s="275"/>
      <c r="J58" s="275"/>
      <c r="K58" s="275"/>
      <c r="L58" s="279"/>
    </row>
  </sheetData>
  <mergeCells count="56">
    <mergeCell ref="C13:E13"/>
    <mergeCell ref="C2:K2"/>
    <mergeCell ref="B3:B49"/>
    <mergeCell ref="C3:K3"/>
    <mergeCell ref="L3:L49"/>
    <mergeCell ref="C4:K4"/>
    <mergeCell ref="C5:H5"/>
    <mergeCell ref="J5:K5"/>
    <mergeCell ref="C6:E6"/>
    <mergeCell ref="K6:K14"/>
    <mergeCell ref="C7:H7"/>
    <mergeCell ref="C8:H8"/>
    <mergeCell ref="C9:E9"/>
    <mergeCell ref="C10:H10"/>
    <mergeCell ref="C11:H11"/>
    <mergeCell ref="C12:H12"/>
    <mergeCell ref="C14:H14"/>
    <mergeCell ref="C15:K15"/>
    <mergeCell ref="C16:H16"/>
    <mergeCell ref="J16:K16"/>
    <mergeCell ref="K17:K22"/>
    <mergeCell ref="C18:H18"/>
    <mergeCell ref="C19:H19"/>
    <mergeCell ref="C21:H21"/>
    <mergeCell ref="C22:H22"/>
    <mergeCell ref="C23:K23"/>
    <mergeCell ref="C24:H24"/>
    <mergeCell ref="J24:K24"/>
    <mergeCell ref="K25:K30"/>
    <mergeCell ref="C26:H26"/>
    <mergeCell ref="C27:H27"/>
    <mergeCell ref="C29:H29"/>
    <mergeCell ref="C30:H30"/>
    <mergeCell ref="C31:K31"/>
    <mergeCell ref="C32:H32"/>
    <mergeCell ref="J32:K32"/>
    <mergeCell ref="C33:J33"/>
    <mergeCell ref="K33:K37"/>
    <mergeCell ref="C34:H34"/>
    <mergeCell ref="C35:H35"/>
    <mergeCell ref="C37:H37"/>
    <mergeCell ref="C47:K47"/>
    <mergeCell ref="C48:H48"/>
    <mergeCell ref="J48:K48"/>
    <mergeCell ref="C49:H49"/>
    <mergeCell ref="C38:K38"/>
    <mergeCell ref="C39:H39"/>
    <mergeCell ref="J39:K39"/>
    <mergeCell ref="C40:H40"/>
    <mergeCell ref="K40:K46"/>
    <mergeCell ref="C41:H41"/>
    <mergeCell ref="C42:H42"/>
    <mergeCell ref="C43:H43"/>
    <mergeCell ref="C44:H44"/>
    <mergeCell ref="C45:H45"/>
    <mergeCell ref="C46:H46"/>
  </mergeCells>
  <hyperlinks>
    <hyperlink ref="C57" r:id="rId1" xr:uid="{5FDE3C13-7CF8-432A-9417-CB3165B1A116}"/>
  </hyperlinks>
  <printOptions horizontalCentered="1"/>
  <pageMargins left="0.31496062992125984" right="0.31496062992125984" top="0.35433070866141736" bottom="0.35433070866141736" header="0.31496062992125984" footer="0.31496062992125984"/>
  <pageSetup paperSize="9" orientation="portrait" r:id="rId2"/>
  <headerFooter>
    <oddFooter>Page &amp;P of &amp;N</oddFooter>
  </headerFooter>
  <rowBreaks count="1" manualBreakCount="1">
    <brk id="37" max="16383" man="1"/>
  </rowBreaks>
  <drawing r:id="rId3"/>
  <pictur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INTRO</vt:lpstr>
      <vt:lpstr>Sheet1</vt:lpstr>
      <vt:lpstr>B-BBEE Guide</vt:lpstr>
      <vt:lpstr>Infogram</vt:lpstr>
      <vt:lpstr>EME - Annexure A</vt:lpstr>
      <vt:lpstr>EME - Annexure B</vt:lpstr>
      <vt:lpstr>QSE - Annexure C</vt:lpstr>
      <vt:lpstr>QSE - Annexure D</vt:lpstr>
      <vt:lpstr>QSE - Annexure E</vt:lpstr>
      <vt:lpstr>GEN - Annexure F</vt:lpstr>
      <vt:lpstr>QSE - Annexure G</vt:lpstr>
      <vt:lpstr>GEN - Annexure H</vt:lpstr>
      <vt:lpstr>'EME - Annexure A'!Print_Area</vt:lpstr>
      <vt:lpstr>'EME - Annexure B'!Print_Area</vt:lpstr>
      <vt:lpstr>'GEN - Annexure F'!Print_Area</vt:lpstr>
      <vt:lpstr>'GEN - Annexure H'!Print_Area</vt:lpstr>
      <vt:lpstr>Infogram!Print_Area</vt:lpstr>
      <vt:lpstr>'QSE - Annexure C'!Print_Area</vt:lpstr>
      <vt:lpstr>'QSE - Annexure D'!Print_Area</vt:lpstr>
      <vt:lpstr>'QSE - Annexure E'!Print_Area</vt:lpstr>
      <vt:lpstr>'QSE - Annexure 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Eugene Olivier</dc:creator>
  <cp:lastModifiedBy>Eugene Olivier</cp:lastModifiedBy>
  <cp:lastPrinted>2022-08-08T11:51:55Z</cp:lastPrinted>
  <dcterms:created xsi:type="dcterms:W3CDTF">2022-08-05T10:41:36Z</dcterms:created>
  <dcterms:modified xsi:type="dcterms:W3CDTF">2022-08-08T11:52:53Z</dcterms:modified>
</cp:coreProperties>
</file>